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2120" windowHeight="8640" activeTab="2"/>
  </bookViews>
  <sheets>
    <sheet name="уч.план" sheetId="2" r:id="rId1"/>
    <sheet name="график" sheetId="4" r:id="rId2"/>
    <sheet name="тит.лист" sheetId="5" r:id="rId3"/>
  </sheets>
  <definedNames>
    <definedName name="_xlnm.Print_Area" localSheetId="2">тит.лист!$A$1:$AC$69</definedName>
    <definedName name="_xlnm.Print_Area" localSheetId="0">уч.план!$A$1:$R$111</definedName>
  </definedNames>
  <calcPr calcId="125725"/>
</workbook>
</file>

<file path=xl/calcChain.xml><?xml version="1.0" encoding="utf-8"?>
<calcChain xmlns="http://schemas.openxmlformats.org/spreadsheetml/2006/main">
  <c r="H88" i="2"/>
  <c r="I88"/>
  <c r="J88"/>
  <c r="K88"/>
  <c r="L88"/>
  <c r="M88"/>
  <c r="N88"/>
  <c r="O88"/>
  <c r="P88"/>
  <c r="Q88"/>
  <c r="R88"/>
  <c r="G88"/>
  <c r="G97" l="1"/>
  <c r="G98"/>
  <c r="G96"/>
  <c r="G68"/>
  <c r="G60"/>
  <c r="H60" s="1"/>
  <c r="G59"/>
  <c r="G61"/>
  <c r="G62"/>
  <c r="G63"/>
  <c r="G64"/>
  <c r="G65"/>
  <c r="G58"/>
  <c r="G45"/>
  <c r="G46"/>
  <c r="G47"/>
  <c r="G48"/>
  <c r="G49"/>
  <c r="G50"/>
  <c r="G51"/>
  <c r="G52"/>
  <c r="G53"/>
  <c r="G54"/>
  <c r="G55"/>
  <c r="G44"/>
  <c r="G35"/>
  <c r="G36"/>
  <c r="G34"/>
  <c r="G28"/>
  <c r="G29"/>
  <c r="G30"/>
  <c r="G31"/>
  <c r="G27"/>
  <c r="N25"/>
  <c r="O25"/>
  <c r="P25"/>
  <c r="G17"/>
  <c r="G18"/>
  <c r="I27" i="4"/>
  <c r="D70" i="2" l="1"/>
  <c r="C70"/>
  <c r="I66"/>
  <c r="J66"/>
  <c r="K66"/>
  <c r="L66"/>
  <c r="M66"/>
  <c r="N66"/>
  <c r="O66"/>
  <c r="P66"/>
  <c r="Q66"/>
  <c r="R66"/>
  <c r="G66"/>
  <c r="I56"/>
  <c r="J56"/>
  <c r="K56"/>
  <c r="L56"/>
  <c r="M56"/>
  <c r="N56"/>
  <c r="O56"/>
  <c r="P56"/>
  <c r="Q56"/>
  <c r="R56"/>
  <c r="F56"/>
  <c r="I32"/>
  <c r="J32"/>
  <c r="K32"/>
  <c r="L32"/>
  <c r="M32"/>
  <c r="N32"/>
  <c r="O32"/>
  <c r="P32"/>
  <c r="Q32"/>
  <c r="R32"/>
  <c r="F32"/>
  <c r="F25"/>
  <c r="J25"/>
  <c r="G10"/>
  <c r="H10" s="1"/>
  <c r="G11"/>
  <c r="H11" s="1"/>
  <c r="G12"/>
  <c r="H12" s="1"/>
  <c r="G13"/>
  <c r="H13" s="1"/>
  <c r="G14"/>
  <c r="H14" s="1"/>
  <c r="G15"/>
  <c r="H15" s="1"/>
  <c r="G16"/>
  <c r="H16" s="1"/>
  <c r="H17"/>
  <c r="H18"/>
  <c r="G19"/>
  <c r="H19" s="1"/>
  <c r="G20"/>
  <c r="H20" s="1"/>
  <c r="G22"/>
  <c r="H22" s="1"/>
  <c r="G23"/>
  <c r="H23" s="1"/>
  <c r="G24"/>
  <c r="H24" s="1"/>
  <c r="E25"/>
  <c r="I25"/>
  <c r="L25"/>
  <c r="M25"/>
  <c r="K25"/>
  <c r="G100" l="1"/>
  <c r="H65"/>
  <c r="H64"/>
  <c r="F66"/>
  <c r="G56"/>
  <c r="H45"/>
  <c r="R37"/>
  <c r="Q37"/>
  <c r="P37"/>
  <c r="O37"/>
  <c r="N37"/>
  <c r="M37"/>
  <c r="L37"/>
  <c r="K37"/>
  <c r="J37"/>
  <c r="I37"/>
  <c r="H37"/>
  <c r="G37"/>
  <c r="F37"/>
  <c r="E37"/>
  <c r="E32"/>
  <c r="H30"/>
  <c r="H29"/>
  <c r="H28"/>
  <c r="G9"/>
  <c r="H9" s="1"/>
  <c r="Q25"/>
  <c r="R25"/>
  <c r="E70" l="1"/>
  <c r="H66"/>
  <c r="G32"/>
  <c r="H56"/>
  <c r="G25"/>
  <c r="H25"/>
  <c r="H27"/>
  <c r="H32" s="1"/>
  <c r="G69" l="1"/>
  <c r="G70" s="1"/>
  <c r="H69"/>
  <c r="H70" s="1"/>
  <c r="I69"/>
  <c r="I70" s="1"/>
  <c r="J69"/>
  <c r="J70" s="1"/>
  <c r="K69"/>
  <c r="L69"/>
  <c r="M69"/>
  <c r="N69"/>
  <c r="O69"/>
  <c r="P69"/>
  <c r="Q69"/>
  <c r="R69"/>
  <c r="F69"/>
  <c r="F70" s="1"/>
  <c r="K70" l="1"/>
  <c r="L70"/>
  <c r="M70"/>
  <c r="N70"/>
  <c r="O70"/>
  <c r="P70"/>
  <c r="Q70"/>
  <c r="R70"/>
  <c r="G93"/>
  <c r="G94" l="1"/>
  <c r="G101" s="1"/>
</calcChain>
</file>

<file path=xl/sharedStrings.xml><?xml version="1.0" encoding="utf-8"?>
<sst xmlns="http://schemas.openxmlformats.org/spreadsheetml/2006/main" count="438" uniqueCount="264">
  <si>
    <t>1 курс</t>
  </si>
  <si>
    <t>2 курс</t>
  </si>
  <si>
    <t>3 курс</t>
  </si>
  <si>
    <t>4 курс</t>
  </si>
  <si>
    <t>7 сем.</t>
  </si>
  <si>
    <t>География</t>
  </si>
  <si>
    <t>Химия</t>
  </si>
  <si>
    <t>3</t>
  </si>
  <si>
    <t xml:space="preserve">Математика </t>
  </si>
  <si>
    <t>К.00</t>
  </si>
  <si>
    <t>Информатика</t>
  </si>
  <si>
    <t>О</t>
  </si>
  <si>
    <t>Индекс</t>
  </si>
  <si>
    <t>АП.01</t>
  </si>
  <si>
    <t>АП.02</t>
  </si>
  <si>
    <t>АП.03</t>
  </si>
  <si>
    <t>АП.04</t>
  </si>
  <si>
    <t>АП.05</t>
  </si>
  <si>
    <t>АП.06</t>
  </si>
  <si>
    <t>АП.07</t>
  </si>
  <si>
    <t>АП.08</t>
  </si>
  <si>
    <t>ҚП.01</t>
  </si>
  <si>
    <t xml:space="preserve">Биология </t>
  </si>
  <si>
    <t>6</t>
  </si>
  <si>
    <t>8</t>
  </si>
  <si>
    <t>Физика</t>
  </si>
  <si>
    <t>2</t>
  </si>
  <si>
    <t>1</t>
  </si>
  <si>
    <t>21</t>
  </si>
  <si>
    <t>I</t>
  </si>
  <si>
    <t>II</t>
  </si>
  <si>
    <t>III</t>
  </si>
  <si>
    <t>IV</t>
  </si>
  <si>
    <t>___________________</t>
  </si>
  <si>
    <t>ПЛАН УЧЕБНОГО ПРОЦЕССА</t>
  </si>
  <si>
    <t>Наименование предметов</t>
  </si>
  <si>
    <t>Распределение по семестрам</t>
  </si>
  <si>
    <t>Экзаменов</t>
  </si>
  <si>
    <t>зачетов</t>
  </si>
  <si>
    <t>курсовых проектов (работ)</t>
  </si>
  <si>
    <t>Контрольных работ по предмету</t>
  </si>
  <si>
    <t>всего</t>
  </si>
  <si>
    <t>из них</t>
  </si>
  <si>
    <t>теоретические занятия</t>
  </si>
  <si>
    <t>лабораторно-практические работы</t>
  </si>
  <si>
    <t>1 сем. 19 нед.</t>
  </si>
  <si>
    <t>2 сем. 19 нед.</t>
  </si>
  <si>
    <t>3 сем. 16 нед.</t>
  </si>
  <si>
    <t>4 сем. 14 нед.</t>
  </si>
  <si>
    <t>5 сем. 14 нед.</t>
  </si>
  <si>
    <t>6 сем. 13 нед.</t>
  </si>
  <si>
    <t>8 сем. 10 нед.</t>
  </si>
  <si>
    <t>Количество часов</t>
  </si>
  <si>
    <t>Распределение по курсам</t>
  </si>
  <si>
    <t>ООД.00</t>
  </si>
  <si>
    <t>Общеобразовательные дисциплины</t>
  </si>
  <si>
    <t>История Казахстана</t>
  </si>
  <si>
    <t>Казахский язык</t>
  </si>
  <si>
    <t>Казахская литература</t>
  </si>
  <si>
    <t>Русский язык</t>
  </si>
  <si>
    <t>Русская литература</t>
  </si>
  <si>
    <t>Иностранный язык</t>
  </si>
  <si>
    <t>Начальная военная подготовка</t>
  </si>
  <si>
    <t>Физическая культура</t>
  </si>
  <si>
    <t>Всемирная история</t>
  </si>
  <si>
    <t>Обществоведение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</si>
  <si>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</si>
  <si>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</si>
  <si>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</si>
  <si>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</si>
  <si>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</si>
  <si>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</si>
  <si>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</si>
  <si>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</si>
  <si>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</si>
  <si>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</si>
  <si>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</si>
  <si>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</si>
  <si>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</si>
  <si>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ООД.14</t>
  </si>
  <si>
    <t>ООД.15</t>
  </si>
  <si>
    <t>ООД.16</t>
  </si>
  <si>
    <t>Итого:</t>
  </si>
  <si>
    <t>СЭД.00</t>
  </si>
  <si>
    <t>Социально-экономические дисциплины</t>
  </si>
  <si>
    <t>Культурология</t>
  </si>
  <si>
    <t>Основы философии</t>
  </si>
  <si>
    <t>Основы экономики</t>
  </si>
  <si>
    <t>Основы политологии и социалогии</t>
  </si>
  <si>
    <t>Основы права и транспортного законодательства</t>
  </si>
  <si>
    <t>СЭД.01</t>
  </si>
  <si>
    <t>СЭД.02</t>
  </si>
  <si>
    <t>СЭД.03</t>
  </si>
  <si>
    <t>СЭД.04</t>
  </si>
  <si>
    <t>СЭД.05</t>
  </si>
  <si>
    <t>ОГД.00</t>
  </si>
  <si>
    <t>Общие гуманитарные дисциплины</t>
  </si>
  <si>
    <t>Профессиональный казахский язык</t>
  </si>
  <si>
    <t>Профессиональный иностранный язык</t>
  </si>
  <si>
    <t>ОГД.01</t>
  </si>
  <si>
    <t>ОГД.02</t>
  </si>
  <si>
    <t>ОГД.03</t>
  </si>
  <si>
    <t>ОПД.00</t>
  </si>
  <si>
    <t>Общепрофессиональные дисциплины</t>
  </si>
  <si>
    <t>Черчение</t>
  </si>
  <si>
    <t>Теоретические основы электротехники</t>
  </si>
  <si>
    <t>Охрана труда</t>
  </si>
  <si>
    <t>Информационные технологии в профессиональной деятельности</t>
  </si>
  <si>
    <t>Основы стандартизации и метрологии</t>
  </si>
  <si>
    <t>Делопроизводство на государственном языке</t>
  </si>
  <si>
    <t>Электроника, микроэлектроника и микропроцессорная техника</t>
  </si>
  <si>
    <t>Материаловедение</t>
  </si>
  <si>
    <t>Электрические машины подвижного состава</t>
  </si>
  <si>
    <t>Энергетические установки подвижного состава</t>
  </si>
  <si>
    <t>Общий курс железных дорог</t>
  </si>
  <si>
    <t>Основы технической механики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</si>
  <si>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</si>
  <si>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</si>
  <si>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</si>
  <si>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</si>
  <si>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</si>
  <si>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</si>
  <si>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</si>
  <si>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</si>
  <si>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</si>
  <si>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</si>
  <si>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</si>
  <si>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</si>
  <si>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СД.00</t>
  </si>
  <si>
    <t>Специальные дисциплины</t>
  </si>
  <si>
    <t>Конструкция вагонов</t>
  </si>
  <si>
    <t>Электрические аппараты и цепи вагонов</t>
  </si>
  <si>
    <t>Технология ремонта вагонов</t>
  </si>
  <si>
    <t>Автоматические тормоза подвижного состава</t>
  </si>
  <si>
    <t>Техническая эксплуатация и безопасность движения</t>
  </si>
  <si>
    <t>Экономика транспорта и управление производством</t>
  </si>
  <si>
    <t>Холодильные машины и установки кондиционирования воздуха</t>
  </si>
  <si>
    <t>Механизация и автоматизация производственного процесса</t>
  </si>
  <si>
    <t>Дисциплины, определяемые организацией образования</t>
  </si>
  <si>
    <t>ДОО.00</t>
  </si>
  <si>
    <t>Организация перевозок грузов и пассажиров</t>
  </si>
  <si>
    <t>Всего:</t>
  </si>
  <si>
    <t>Производственное обучение</t>
  </si>
  <si>
    <t>Слесарная практика</t>
  </si>
  <si>
    <t>Электросварочная практика</t>
  </si>
  <si>
    <t>Столярная практика</t>
  </si>
  <si>
    <t>Комплексно-слесарная практика</t>
  </si>
  <si>
    <t>Слесарно-механическая практика</t>
  </si>
  <si>
    <t>Электромонтажная практика</t>
  </si>
  <si>
    <t>Ознакомительная практика</t>
  </si>
  <si>
    <t>Учебная практика на получение рабочей профессии</t>
  </si>
  <si>
    <t>Производственно-технологическая практика</t>
  </si>
  <si>
    <t>Преддипломная практика</t>
  </si>
  <si>
    <t>Дипломное проектирование</t>
  </si>
  <si>
    <t>ПО.00</t>
  </si>
  <si>
    <t>ПО.01</t>
  </si>
  <si>
    <t>ПО.02</t>
  </si>
  <si>
    <t>ПО.03</t>
  </si>
  <si>
    <t>ПО.04</t>
  </si>
  <si>
    <t>ПО.05</t>
  </si>
  <si>
    <t>ПО.06</t>
  </si>
  <si>
    <t>ПП.01</t>
  </si>
  <si>
    <t>ПП.02</t>
  </si>
  <si>
    <t>ПП.03</t>
  </si>
  <si>
    <t>ПП.04</t>
  </si>
  <si>
    <t>ПП.05</t>
  </si>
  <si>
    <t>Экзамены</t>
  </si>
  <si>
    <t>Промежуточная аттестация</t>
  </si>
  <si>
    <t>Итоговая аттестация</t>
  </si>
  <si>
    <t>Оценка уровня профессиональной подготовленности и присвоения квалификации</t>
  </si>
  <si>
    <t>Факультативные занятия</t>
  </si>
  <si>
    <t>Всего на обязательное обучение:</t>
  </si>
  <si>
    <t>Самопознание</t>
  </si>
  <si>
    <t>Здоровый образ жизни</t>
  </si>
  <si>
    <t>Консультации</t>
  </si>
  <si>
    <t>Всего по учебному плану:</t>
  </si>
  <si>
    <t>Изучаемых предметов</t>
  </si>
  <si>
    <t>Курсовых проектов (работ)</t>
  </si>
  <si>
    <t>Э.00</t>
  </si>
  <si>
    <t>Э.01</t>
  </si>
  <si>
    <t>Э.02</t>
  </si>
  <si>
    <t>Э.03</t>
  </si>
  <si>
    <t>ФЗ.00</t>
  </si>
  <si>
    <t>ФЗ.01</t>
  </si>
  <si>
    <t>ФЗ.02</t>
  </si>
  <si>
    <t>ФЗ.03</t>
  </si>
  <si>
    <t>Зам. директора по УР</t>
  </si>
  <si>
    <t>курсовое проектирование</t>
  </si>
  <si>
    <r>
      <rPr>
        <b/>
        <sz val="12"/>
        <rFont val="Arial Cyr"/>
        <family val="2"/>
        <charset val="204"/>
      </rPr>
      <t>Примечание:</t>
    </r>
    <r>
      <rPr>
        <sz val="12"/>
        <rFont val="Arial Cyr"/>
        <family val="2"/>
        <charset val="204"/>
      </rPr>
      <t xml:space="preserve">  </t>
    </r>
  </si>
  <si>
    <t xml:space="preserve">1. При распределении учебной нагрузки производится снятие однонедельной часовой нагрузки на праздничные дни </t>
  </si>
  <si>
    <t>2.К сумме 1746 часов по производственному обучению добавить часы практических, лабораторных и курсовых проектов(работ) по общепрофессиональным дисциплинам 466 часов и по специальным дисциплинам 376часов. Итого 2588 часов практического обучения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</si>
  <si>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</si>
  <si>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</si>
  <si>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</si>
  <si>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</si>
  <si>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</si>
  <si>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</si>
  <si>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</si>
  <si>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</si>
  <si>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</si>
  <si>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</si>
  <si>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</si>
  <si>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</si>
  <si>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</si>
  <si>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Учебные недели</t>
  </si>
  <si>
    <t>К</t>
  </si>
  <si>
    <t>С</t>
  </si>
  <si>
    <t>Э</t>
  </si>
  <si>
    <t>Уп</t>
  </si>
  <si>
    <t>Ур</t>
  </si>
  <si>
    <t>Тп</t>
  </si>
  <si>
    <t>Пп</t>
  </si>
  <si>
    <t>Дп</t>
  </si>
  <si>
    <t>И</t>
  </si>
  <si>
    <t>Условные обозначения</t>
  </si>
  <si>
    <t>теоретическое обучение</t>
  </si>
  <si>
    <t>Уп-учебная практика</t>
  </si>
  <si>
    <t>О-ознакомительная практика</t>
  </si>
  <si>
    <t>Тп - технологическая практика</t>
  </si>
  <si>
    <t>Ур - учебная практика на получение раб.профессии</t>
  </si>
  <si>
    <t>Э-промежуточная аттестация</t>
  </si>
  <si>
    <t>И - итоговая аттестация</t>
  </si>
  <si>
    <t>С -военно-полевые сборы</t>
  </si>
  <si>
    <t>Дп - дипломное проектирование</t>
  </si>
  <si>
    <t>К-каникулы</t>
  </si>
  <si>
    <t>Пп-преддипломная практика</t>
  </si>
  <si>
    <t>II. СВОДНЫЕ ДАННЫЕ ПО БЮДЖЕТУ ВРЕМЕНИ</t>
  </si>
  <si>
    <t>Курс</t>
  </si>
  <si>
    <t>промежуточная аттестация (недели)</t>
  </si>
  <si>
    <t>Практика (в неделях)</t>
  </si>
  <si>
    <t>Каникулы</t>
  </si>
  <si>
    <t>всего в учебном году</t>
  </si>
  <si>
    <t>недели</t>
  </si>
  <si>
    <t>часы</t>
  </si>
  <si>
    <t>ознакомительная</t>
  </si>
  <si>
    <t>учебная</t>
  </si>
  <si>
    <t>на получение раб.профессии</t>
  </si>
  <si>
    <t>технологическая</t>
  </si>
  <si>
    <t>преддипломная</t>
  </si>
  <si>
    <t>(недели)</t>
  </si>
  <si>
    <t>39 в т.ч сборы</t>
  </si>
  <si>
    <t>Итого</t>
  </si>
  <si>
    <t xml:space="preserve"> I. ГРАФИК УЧЕБНОГО ПРОЦЕССА</t>
  </si>
  <si>
    <t>Утверждаю:</t>
  </si>
  <si>
    <t>ПО ВНЕДРЕНИЮ ДУАЛЬНОЙ СИСТЕМЫ ОБУЧЕНИЯ</t>
  </si>
  <si>
    <t>Код и профиль образования:</t>
  </si>
  <si>
    <t>1100000 "Транспорт (по отраслям)"</t>
  </si>
  <si>
    <t>Специальность:</t>
  </si>
  <si>
    <t>1108000     "Эксплуатация, ремонт и техническое обслуживание подвижного состава железных дорог (по видам)"</t>
  </si>
  <si>
    <t>Спецализация:</t>
  </si>
  <si>
    <t>1108000.02 "Эксплуатация, ремонт и техническое обслуживание вагонов и рефрижераторного подвижного состава"</t>
  </si>
  <si>
    <t>Квалификация:</t>
  </si>
  <si>
    <t>Срок обучения:</t>
  </si>
  <si>
    <t>3 года 10 месяцев</t>
  </si>
  <si>
    <t>Форма обучения:</t>
  </si>
  <si>
    <t>Дневная</t>
  </si>
  <si>
    <t>1108183   "Техник -электромеханик"</t>
  </si>
  <si>
    <t>ЭКСПЕРИМЕНТАЛЬНЫЙ РАБОЧИЙ УЧЕБНЫЙ ПЛАН</t>
  </si>
  <si>
    <t>УО "Алматинский колледж железнодорожного транспорта"</t>
  </si>
  <si>
    <t>Директор УО "Алматинского колледжа железнодорожного транспорта"</t>
  </si>
  <si>
    <t>Калиев А.А.</t>
  </si>
  <si>
    <t>О/Э</t>
  </si>
  <si>
    <t>Тарпанова М.К.</t>
  </si>
  <si>
    <t>"___"________ 2015 г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</si>
</sst>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b/>
      <sz val="12"/>
      <color theme="0"/>
      <name val="Arial Cyr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sz val="16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1.5"/>
      <name val="Arial Cyr"/>
      <family val="2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1.5"/>
      <name val="Arial Cyr"/>
      <charset val="204"/>
    </font>
    <font>
      <b/>
      <sz val="16"/>
      <name val="Arial Cyr"/>
      <family val="2"/>
      <charset val="204"/>
    </font>
    <font>
      <sz val="12"/>
      <color theme="0"/>
      <name val="Arial Cyr"/>
      <charset val="204"/>
    </font>
    <font>
      <b/>
      <sz val="11"/>
      <name val="Arial Cyr"/>
      <charset val="204"/>
    </font>
    <font>
      <b/>
      <sz val="14"/>
      <color indexed="18"/>
      <name val="Arial"/>
      <family val="2"/>
      <charset val="204"/>
    </font>
    <font>
      <b/>
      <sz val="11.5"/>
      <name val="Arial"/>
      <family val="2"/>
      <charset val="204"/>
    </font>
    <font>
      <sz val="12"/>
      <color theme="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0">
    <xf numFmtId="0" fontId="0" fillId="0" borderId="0" xfId="0"/>
    <xf numFmtId="0" fontId="0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left" wrapText="1"/>
    </xf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25" fillId="0" borderId="0" xfId="0" applyFont="1"/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2" fillId="0" borderId="1" xfId="0" applyFont="1" applyBorder="1"/>
    <xf numFmtId="0" fontId="26" fillId="0" borderId="0" xfId="0" applyFont="1"/>
    <xf numFmtId="0" fontId="21" fillId="0" borderId="1" xfId="0" applyFont="1" applyBorder="1" applyAlignment="1">
      <alignment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wrapText="1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wrapText="1"/>
    </xf>
    <xf numFmtId="0" fontId="23" fillId="0" borderId="1" xfId="0" applyFont="1" applyBorder="1"/>
    <xf numFmtId="16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16" fontId="22" fillId="0" borderId="2" xfId="0" applyNumberFormat="1" applyFont="1" applyBorder="1"/>
    <xf numFmtId="0" fontId="22" fillId="0" borderId="2" xfId="0" applyFont="1" applyBorder="1" applyAlignment="1">
      <alignment wrapText="1"/>
    </xf>
    <xf numFmtId="0" fontId="22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16" fontId="28" fillId="0" borderId="21" xfId="0" applyNumberFormat="1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2" fillId="0" borderId="22" xfId="0" applyFont="1" applyBorder="1"/>
    <xf numFmtId="0" fontId="29" fillId="0" borderId="0" xfId="0" applyFont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" xfId="0" applyFont="1" applyBorder="1" applyAlignment="1">
      <alignment horizontal="left" wrapText="1"/>
    </xf>
    <xf numFmtId="16" fontId="28" fillId="0" borderId="21" xfId="0" applyNumberFormat="1" applyFont="1" applyBorder="1"/>
    <xf numFmtId="0" fontId="22" fillId="0" borderId="21" xfId="0" applyFont="1" applyBorder="1"/>
    <xf numFmtId="0" fontId="22" fillId="0" borderId="1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30" fillId="0" borderId="4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wrapText="1"/>
    </xf>
    <xf numFmtId="16" fontId="21" fillId="0" borderId="21" xfId="0" applyNumberFormat="1" applyFont="1" applyBorder="1"/>
    <xf numFmtId="0" fontId="21" fillId="0" borderId="22" xfId="0" applyFont="1" applyBorder="1" applyAlignment="1">
      <alignment horizontal="center"/>
    </xf>
    <xf numFmtId="16" fontId="21" fillId="0" borderId="23" xfId="0" applyNumberFormat="1" applyFont="1" applyBorder="1"/>
    <xf numFmtId="0" fontId="21" fillId="0" borderId="24" xfId="0" applyFont="1" applyBorder="1" applyAlignment="1">
      <alignment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6" fontId="21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32" fillId="0" borderId="1" xfId="0" applyFont="1" applyBorder="1" applyAlignment="1">
      <alignment horizontal="center"/>
    </xf>
    <xf numFmtId="0" fontId="18" fillId="0" borderId="1" xfId="0" applyFont="1" applyBorder="1"/>
    <xf numFmtId="0" fontId="23" fillId="0" borderId="0" xfId="0" applyFont="1" applyAlignment="1"/>
    <xf numFmtId="0" fontId="21" fillId="0" borderId="46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36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1" applyFont="1" applyAlignment="1">
      <alignment horizontal="center"/>
    </xf>
    <xf numFmtId="0" fontId="7" fillId="0" borderId="0" xfId="0" applyFont="1"/>
    <xf numFmtId="0" fontId="24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20" xfId="0" applyFont="1" applyBorder="1"/>
    <xf numFmtId="49" fontId="7" fillId="0" borderId="2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11" fillId="0" borderId="0" xfId="1" applyFont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9</xdr:row>
      <xdr:rowOff>0</xdr:rowOff>
    </xdr:from>
    <xdr:to>
      <xdr:col>43</xdr:col>
      <xdr:colOff>238125</xdr:colOff>
      <xdr:row>9</xdr:row>
      <xdr:rowOff>381000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2330113" y="2357437"/>
          <a:ext cx="381000" cy="238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view="pageBreakPreview" zoomScale="75" zoomScaleSheetLayoutView="75" workbookViewId="0">
      <selection activeCell="H110" sqref="H110"/>
    </sheetView>
  </sheetViews>
  <sheetFormatPr defaultColWidth="8.85546875" defaultRowHeight="12.75"/>
  <cols>
    <col min="1" max="1" width="11.28515625" style="15" customWidth="1"/>
    <col min="2" max="2" width="55" style="81" customWidth="1"/>
    <col min="3" max="4" width="9" style="15" customWidth="1"/>
    <col min="5" max="5" width="11.7109375" style="15" customWidth="1"/>
    <col min="6" max="6" width="12" style="15" customWidth="1"/>
    <col min="7" max="7" width="8.85546875" style="15" customWidth="1"/>
    <col min="8" max="8" width="10.7109375" style="15" customWidth="1"/>
    <col min="9" max="9" width="13.5703125" style="15" customWidth="1"/>
    <col min="10" max="10" width="12" style="15" customWidth="1"/>
    <col min="11" max="12" width="8.85546875" style="15" customWidth="1"/>
    <col min="13" max="13" width="9.28515625" style="15" customWidth="1"/>
    <col min="14" max="14" width="9.5703125" style="15" customWidth="1"/>
    <col min="15" max="15" width="8.85546875" style="15" customWidth="1"/>
    <col min="16" max="16" width="9.5703125" style="15" customWidth="1"/>
    <col min="17" max="16384" width="8.85546875" style="15"/>
  </cols>
  <sheetData>
    <row r="1" spans="1:18" s="20" customFormat="1" ht="18">
      <c r="A1" s="18"/>
      <c r="B1" s="19"/>
      <c r="C1" s="18"/>
      <c r="D1" s="18"/>
      <c r="E1" s="18"/>
      <c r="F1" s="111" t="s">
        <v>34</v>
      </c>
      <c r="G1" s="111"/>
      <c r="H1" s="111"/>
      <c r="I1" s="111"/>
      <c r="J1" s="111"/>
      <c r="K1" s="111"/>
      <c r="L1" s="18"/>
      <c r="M1" s="18"/>
      <c r="N1" s="18"/>
      <c r="O1" s="18"/>
      <c r="P1" s="18"/>
      <c r="Q1" s="18"/>
      <c r="R1" s="18"/>
    </row>
    <row r="2" spans="1:18" ht="15">
      <c r="A2" s="18"/>
      <c r="B2" s="19"/>
      <c r="C2" s="18"/>
      <c r="D2" s="18"/>
      <c r="E2" s="18"/>
      <c r="F2" s="18"/>
      <c r="G2" s="18"/>
      <c r="H2" s="18"/>
      <c r="I2" s="18"/>
      <c r="J2" s="18"/>
      <c r="K2" s="88">
        <v>19</v>
      </c>
      <c r="L2" s="88">
        <v>19</v>
      </c>
      <c r="M2" s="88">
        <v>16</v>
      </c>
      <c r="N2" s="88">
        <v>14</v>
      </c>
      <c r="O2" s="88">
        <v>16</v>
      </c>
      <c r="P2" s="88">
        <v>17</v>
      </c>
      <c r="Q2" s="88"/>
      <c r="R2" s="88">
        <v>13</v>
      </c>
    </row>
    <row r="3" spans="1:18" s="21" customFormat="1" ht="37.5" customHeight="1">
      <c r="A3" s="112" t="s">
        <v>12</v>
      </c>
      <c r="B3" s="112" t="s">
        <v>35</v>
      </c>
      <c r="C3" s="113" t="s">
        <v>36</v>
      </c>
      <c r="D3" s="113"/>
      <c r="E3" s="113"/>
      <c r="F3" s="114" t="s">
        <v>40</v>
      </c>
      <c r="G3" s="113" t="s">
        <v>52</v>
      </c>
      <c r="H3" s="113"/>
      <c r="I3" s="113"/>
      <c r="J3" s="113"/>
      <c r="K3" s="118" t="s">
        <v>53</v>
      </c>
      <c r="L3" s="119"/>
      <c r="M3" s="119"/>
      <c r="N3" s="119"/>
      <c r="O3" s="119"/>
      <c r="P3" s="119"/>
      <c r="Q3" s="119"/>
      <c r="R3" s="120"/>
    </row>
    <row r="4" spans="1:18" s="21" customFormat="1" ht="26.25" customHeight="1">
      <c r="A4" s="112"/>
      <c r="B4" s="112"/>
      <c r="C4" s="117" t="s">
        <v>37</v>
      </c>
      <c r="D4" s="114" t="s">
        <v>38</v>
      </c>
      <c r="E4" s="117" t="s">
        <v>39</v>
      </c>
      <c r="F4" s="115"/>
      <c r="G4" s="114" t="s">
        <v>41</v>
      </c>
      <c r="H4" s="113" t="s">
        <v>42</v>
      </c>
      <c r="I4" s="113"/>
      <c r="J4" s="113"/>
      <c r="K4" s="118" t="s">
        <v>0</v>
      </c>
      <c r="L4" s="120"/>
      <c r="M4" s="118" t="s">
        <v>1</v>
      </c>
      <c r="N4" s="120"/>
      <c r="O4" s="118" t="s">
        <v>2</v>
      </c>
      <c r="P4" s="120"/>
      <c r="Q4" s="118" t="s">
        <v>3</v>
      </c>
      <c r="R4" s="120"/>
    </row>
    <row r="5" spans="1:18" s="21" customFormat="1" ht="63.75" customHeight="1">
      <c r="A5" s="112"/>
      <c r="B5" s="112"/>
      <c r="C5" s="117"/>
      <c r="D5" s="115"/>
      <c r="E5" s="117"/>
      <c r="F5" s="115"/>
      <c r="G5" s="115"/>
      <c r="H5" s="117" t="s">
        <v>43</v>
      </c>
      <c r="I5" s="117" t="s">
        <v>44</v>
      </c>
      <c r="J5" s="117" t="s">
        <v>187</v>
      </c>
      <c r="K5" s="121" t="s">
        <v>45</v>
      </c>
      <c r="L5" s="121" t="s">
        <v>46</v>
      </c>
      <c r="M5" s="121" t="s">
        <v>47</v>
      </c>
      <c r="N5" s="121" t="s">
        <v>48</v>
      </c>
      <c r="O5" s="121" t="s">
        <v>49</v>
      </c>
      <c r="P5" s="121" t="s">
        <v>50</v>
      </c>
      <c r="Q5" s="121" t="s">
        <v>4</v>
      </c>
      <c r="R5" s="121" t="s">
        <v>51</v>
      </c>
    </row>
    <row r="6" spans="1:18" s="22" customFormat="1" ht="39.75" customHeight="1">
      <c r="A6" s="112"/>
      <c r="B6" s="112"/>
      <c r="C6" s="117"/>
      <c r="D6" s="116"/>
      <c r="E6" s="117"/>
      <c r="F6" s="116"/>
      <c r="G6" s="116"/>
      <c r="H6" s="117"/>
      <c r="I6" s="117"/>
      <c r="J6" s="117"/>
      <c r="K6" s="122"/>
      <c r="L6" s="122"/>
      <c r="M6" s="122"/>
      <c r="N6" s="122"/>
      <c r="O6" s="122"/>
      <c r="P6" s="122"/>
      <c r="Q6" s="122"/>
      <c r="R6" s="122"/>
    </row>
    <row r="7" spans="1:18" s="25" customFormat="1" ht="15">
      <c r="A7" s="23">
        <v>1</v>
      </c>
      <c r="B7" s="24">
        <v>2</v>
      </c>
      <c r="C7" s="23">
        <v>3</v>
      </c>
      <c r="D7" s="23">
        <v>4</v>
      </c>
      <c r="E7" s="24">
        <v>5</v>
      </c>
      <c r="F7" s="23">
        <v>6</v>
      </c>
      <c r="G7" s="23">
        <v>7</v>
      </c>
      <c r="H7" s="24">
        <v>8</v>
      </c>
      <c r="I7" s="23">
        <v>9</v>
      </c>
      <c r="J7" s="23">
        <v>10</v>
      </c>
      <c r="K7" s="24">
        <v>11</v>
      </c>
      <c r="L7" s="23">
        <v>12</v>
      </c>
      <c r="M7" s="23">
        <v>13</v>
      </c>
      <c r="N7" s="24">
        <v>14</v>
      </c>
      <c r="O7" s="23">
        <v>15</v>
      </c>
      <c r="P7" s="23">
        <v>16</v>
      </c>
      <c r="Q7" s="24">
        <v>17</v>
      </c>
      <c r="R7" s="23">
        <v>18</v>
      </c>
    </row>
    <row r="8" spans="1:18" s="27" customFormat="1" ht="20.25" customHeight="1">
      <c r="A8" s="26" t="s">
        <v>54</v>
      </c>
      <c r="B8" s="123" t="s">
        <v>55</v>
      </c>
      <c r="C8" s="124"/>
      <c r="D8" s="124"/>
      <c r="E8" s="124"/>
      <c r="F8" s="124"/>
      <c r="G8" s="1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20.25" customHeight="1">
      <c r="A9" s="83" t="s">
        <v>66</v>
      </c>
      <c r="B9" s="28" t="s">
        <v>56</v>
      </c>
      <c r="C9" s="29" t="s">
        <v>26</v>
      </c>
      <c r="D9" s="29"/>
      <c r="E9" s="30"/>
      <c r="F9" s="30">
        <v>1</v>
      </c>
      <c r="G9" s="30">
        <f t="shared" ref="G9:G20" si="0">K9*$K$2+L9*$L$2+M9*$M$2+N9*$N$2+O9*$O$2+P9*$P$2+R9*$R$2</f>
        <v>76</v>
      </c>
      <c r="H9" s="30">
        <f>G9-I9-J9</f>
        <v>76</v>
      </c>
      <c r="I9" s="30"/>
      <c r="J9" s="30"/>
      <c r="K9" s="30">
        <v>2</v>
      </c>
      <c r="L9" s="30">
        <v>2</v>
      </c>
      <c r="M9" s="30"/>
      <c r="N9" s="30"/>
      <c r="O9" s="30"/>
      <c r="P9" s="30"/>
      <c r="Q9" s="30"/>
      <c r="R9" s="30"/>
    </row>
    <row r="10" spans="1:18" ht="20.25" customHeight="1">
      <c r="A10" s="83" t="s">
        <v>67</v>
      </c>
      <c r="B10" s="28" t="s">
        <v>8</v>
      </c>
      <c r="C10" s="29" t="s">
        <v>7</v>
      </c>
      <c r="D10" s="29"/>
      <c r="E10" s="30"/>
      <c r="F10" s="30">
        <v>3</v>
      </c>
      <c r="G10" s="30">
        <f t="shared" si="0"/>
        <v>162</v>
      </c>
      <c r="H10" s="30">
        <f t="shared" ref="H10:H24" si="1">G10-I10-J10</f>
        <v>162</v>
      </c>
      <c r="I10" s="30"/>
      <c r="J10" s="30"/>
      <c r="K10" s="30">
        <v>3</v>
      </c>
      <c r="L10" s="30">
        <v>3</v>
      </c>
      <c r="M10" s="30">
        <v>3</v>
      </c>
      <c r="N10" s="30"/>
      <c r="O10" s="30"/>
      <c r="P10" s="30"/>
      <c r="Q10" s="30"/>
      <c r="R10" s="30"/>
    </row>
    <row r="11" spans="1:18" ht="20.25" customHeight="1">
      <c r="A11" s="83" t="s">
        <v>68</v>
      </c>
      <c r="B11" s="28" t="s">
        <v>25</v>
      </c>
      <c r="C11" s="29" t="s">
        <v>7</v>
      </c>
      <c r="D11" s="29"/>
      <c r="E11" s="30"/>
      <c r="F11" s="30">
        <v>3</v>
      </c>
      <c r="G11" s="30">
        <f t="shared" si="0"/>
        <v>159</v>
      </c>
      <c r="H11" s="30">
        <f t="shared" si="1"/>
        <v>121</v>
      </c>
      <c r="I11" s="30">
        <v>38</v>
      </c>
      <c r="J11" s="30"/>
      <c r="K11" s="30">
        <v>2</v>
      </c>
      <c r="L11" s="30">
        <v>3</v>
      </c>
      <c r="M11" s="30">
        <v>4</v>
      </c>
      <c r="N11" s="30"/>
      <c r="O11" s="30"/>
      <c r="P11" s="30"/>
      <c r="Q11" s="30"/>
      <c r="R11" s="30"/>
    </row>
    <row r="12" spans="1:18" ht="20.25" customHeight="1">
      <c r="A12" s="83" t="s">
        <v>69</v>
      </c>
      <c r="B12" s="31" t="s">
        <v>10</v>
      </c>
      <c r="C12" s="32"/>
      <c r="D12" s="29" t="s">
        <v>26</v>
      </c>
      <c r="E12" s="30"/>
      <c r="F12" s="30">
        <v>2</v>
      </c>
      <c r="G12" s="30">
        <f t="shared" si="0"/>
        <v>76</v>
      </c>
      <c r="H12" s="30">
        <f t="shared" si="1"/>
        <v>42</v>
      </c>
      <c r="I12" s="30">
        <v>34</v>
      </c>
      <c r="J12" s="30"/>
      <c r="K12" s="30">
        <v>2</v>
      </c>
      <c r="L12" s="30">
        <v>2</v>
      </c>
      <c r="M12" s="30"/>
      <c r="N12" s="30"/>
      <c r="O12" s="30"/>
      <c r="P12" s="30"/>
      <c r="Q12" s="30"/>
      <c r="R12" s="30"/>
    </row>
    <row r="13" spans="1:18" ht="20.25" customHeight="1">
      <c r="A13" s="83" t="s">
        <v>70</v>
      </c>
      <c r="B13" s="28" t="s">
        <v>5</v>
      </c>
      <c r="C13" s="32"/>
      <c r="D13" s="29" t="s">
        <v>27</v>
      </c>
      <c r="E13" s="30"/>
      <c r="F13" s="30">
        <v>1</v>
      </c>
      <c r="G13" s="30">
        <f t="shared" si="0"/>
        <v>38</v>
      </c>
      <c r="H13" s="30">
        <f t="shared" si="1"/>
        <v>38</v>
      </c>
      <c r="I13" s="30"/>
      <c r="J13" s="30"/>
      <c r="K13" s="30">
        <v>2</v>
      </c>
      <c r="L13" s="30"/>
      <c r="M13" s="30"/>
      <c r="N13" s="30"/>
      <c r="O13" s="30"/>
      <c r="P13" s="30"/>
      <c r="Q13" s="30"/>
      <c r="R13" s="30"/>
    </row>
    <row r="14" spans="1:18" ht="20.25" customHeight="1">
      <c r="A14" s="83" t="s">
        <v>71</v>
      </c>
      <c r="B14" s="33" t="s">
        <v>6</v>
      </c>
      <c r="C14" s="32"/>
      <c r="D14" s="29" t="s">
        <v>26</v>
      </c>
      <c r="E14" s="30"/>
      <c r="F14" s="30">
        <v>2</v>
      </c>
      <c r="G14" s="30">
        <f t="shared" si="0"/>
        <v>95</v>
      </c>
      <c r="H14" s="30">
        <f t="shared" si="1"/>
        <v>79</v>
      </c>
      <c r="I14" s="30">
        <v>16</v>
      </c>
      <c r="J14" s="30"/>
      <c r="K14" s="30">
        <v>3</v>
      </c>
      <c r="L14" s="30">
        <v>2</v>
      </c>
      <c r="M14" s="30"/>
      <c r="N14" s="30"/>
      <c r="O14" s="30"/>
      <c r="P14" s="30"/>
      <c r="Q14" s="30"/>
      <c r="R14" s="30"/>
    </row>
    <row r="15" spans="1:18" ht="20.25" customHeight="1">
      <c r="A15" s="83" t="s">
        <v>72</v>
      </c>
      <c r="B15" s="28" t="s">
        <v>22</v>
      </c>
      <c r="C15" s="32"/>
      <c r="D15" s="29" t="s">
        <v>27</v>
      </c>
      <c r="E15" s="30"/>
      <c r="F15" s="30">
        <v>1</v>
      </c>
      <c r="G15" s="30">
        <f t="shared" si="0"/>
        <v>38</v>
      </c>
      <c r="H15" s="30">
        <f t="shared" si="1"/>
        <v>38</v>
      </c>
      <c r="I15" s="30"/>
      <c r="J15" s="30"/>
      <c r="K15" s="30">
        <v>2</v>
      </c>
      <c r="L15" s="30"/>
      <c r="M15" s="30"/>
      <c r="N15" s="30"/>
      <c r="O15" s="30"/>
      <c r="P15" s="30"/>
      <c r="Q15" s="30"/>
      <c r="R15" s="30"/>
    </row>
    <row r="16" spans="1:18" ht="20.25" customHeight="1">
      <c r="A16" s="83" t="s">
        <v>73</v>
      </c>
      <c r="B16" s="28" t="s">
        <v>57</v>
      </c>
      <c r="C16" s="32"/>
      <c r="D16" s="29" t="s">
        <v>7</v>
      </c>
      <c r="E16" s="30"/>
      <c r="F16" s="30">
        <v>3</v>
      </c>
      <c r="G16" s="30">
        <f t="shared" si="0"/>
        <v>70</v>
      </c>
      <c r="H16" s="30">
        <f t="shared" si="1"/>
        <v>0</v>
      </c>
      <c r="I16" s="30">
        <v>70</v>
      </c>
      <c r="J16" s="30"/>
      <c r="K16" s="30">
        <v>1</v>
      </c>
      <c r="L16" s="30">
        <v>1</v>
      </c>
      <c r="M16" s="30">
        <v>2</v>
      </c>
      <c r="N16" s="30"/>
      <c r="O16" s="30"/>
      <c r="P16" s="30"/>
      <c r="Q16" s="30"/>
      <c r="R16" s="30"/>
    </row>
    <row r="17" spans="1:18" ht="20.25" customHeight="1">
      <c r="A17" s="83" t="s">
        <v>74</v>
      </c>
      <c r="B17" s="28" t="s">
        <v>58</v>
      </c>
      <c r="C17" s="30">
        <v>3</v>
      </c>
      <c r="D17" s="30"/>
      <c r="E17" s="30"/>
      <c r="F17" s="30">
        <v>3</v>
      </c>
      <c r="G17" s="30">
        <f t="shared" si="0"/>
        <v>89</v>
      </c>
      <c r="H17" s="30">
        <f t="shared" si="1"/>
        <v>0</v>
      </c>
      <c r="I17" s="30">
        <v>89</v>
      </c>
      <c r="J17" s="30"/>
      <c r="K17" s="30">
        <v>1</v>
      </c>
      <c r="L17" s="30">
        <v>2</v>
      </c>
      <c r="M17" s="30">
        <v>2</v>
      </c>
      <c r="N17" s="34"/>
      <c r="O17" s="34"/>
      <c r="P17" s="34"/>
      <c r="Q17" s="30"/>
      <c r="R17" s="30"/>
    </row>
    <row r="18" spans="1:18" ht="20.25" customHeight="1">
      <c r="A18" s="83" t="s">
        <v>75</v>
      </c>
      <c r="B18" s="19" t="s">
        <v>59</v>
      </c>
      <c r="C18" s="30">
        <v>3</v>
      </c>
      <c r="D18" s="30"/>
      <c r="E18" s="30"/>
      <c r="F18" s="30">
        <v>3</v>
      </c>
      <c r="G18" s="30">
        <f t="shared" si="0"/>
        <v>89</v>
      </c>
      <c r="H18" s="30">
        <f t="shared" si="1"/>
        <v>0</v>
      </c>
      <c r="I18" s="30">
        <v>89</v>
      </c>
      <c r="J18" s="30"/>
      <c r="K18" s="30">
        <v>1</v>
      </c>
      <c r="L18" s="30">
        <v>2</v>
      </c>
      <c r="M18" s="30">
        <v>2</v>
      </c>
      <c r="N18" s="30"/>
      <c r="O18" s="30"/>
      <c r="P18" s="30"/>
      <c r="Q18" s="30"/>
      <c r="R18" s="30"/>
    </row>
    <row r="19" spans="1:18" ht="20.25" customHeight="1">
      <c r="A19" s="83" t="s">
        <v>76</v>
      </c>
      <c r="B19" s="28" t="s">
        <v>60</v>
      </c>
      <c r="C19" s="30"/>
      <c r="D19" s="29" t="s">
        <v>7</v>
      </c>
      <c r="E19" s="30"/>
      <c r="F19" s="30">
        <v>3</v>
      </c>
      <c r="G19" s="30">
        <f t="shared" si="0"/>
        <v>70</v>
      </c>
      <c r="H19" s="30">
        <f t="shared" si="1"/>
        <v>0</v>
      </c>
      <c r="I19" s="30">
        <v>70</v>
      </c>
      <c r="J19" s="30"/>
      <c r="K19" s="30">
        <v>1</v>
      </c>
      <c r="L19" s="30">
        <v>1</v>
      </c>
      <c r="M19" s="30">
        <v>2</v>
      </c>
      <c r="N19" s="30"/>
      <c r="O19" s="30"/>
      <c r="P19" s="30"/>
      <c r="Q19" s="30"/>
      <c r="R19" s="30"/>
    </row>
    <row r="20" spans="1:18" ht="20.25" customHeight="1">
      <c r="A20" s="83" t="s">
        <v>77</v>
      </c>
      <c r="B20" s="28" t="s">
        <v>61</v>
      </c>
      <c r="C20" s="32"/>
      <c r="D20" s="29" t="s">
        <v>26</v>
      </c>
      <c r="E20" s="30"/>
      <c r="F20" s="30">
        <v>2</v>
      </c>
      <c r="G20" s="30">
        <f t="shared" si="0"/>
        <v>76</v>
      </c>
      <c r="H20" s="30">
        <f t="shared" si="1"/>
        <v>0</v>
      </c>
      <c r="I20" s="30">
        <v>76</v>
      </c>
      <c r="J20" s="30"/>
      <c r="K20" s="30">
        <v>2</v>
      </c>
      <c r="L20" s="30">
        <v>2</v>
      </c>
      <c r="M20" s="30"/>
      <c r="N20" s="30"/>
      <c r="O20" s="30"/>
      <c r="P20" s="30"/>
      <c r="Q20" s="30"/>
      <c r="R20" s="30"/>
    </row>
    <row r="21" spans="1:18" ht="20.25" customHeight="1">
      <c r="A21" s="83" t="s">
        <v>78</v>
      </c>
      <c r="B21" s="28" t="s">
        <v>62</v>
      </c>
      <c r="C21" s="32"/>
      <c r="D21" s="29" t="s">
        <v>26</v>
      </c>
      <c r="E21" s="30"/>
      <c r="F21" s="30">
        <v>2</v>
      </c>
      <c r="G21" s="30">
        <v>144</v>
      </c>
      <c r="H21" s="30">
        <v>114</v>
      </c>
      <c r="I21" s="30">
        <v>30</v>
      </c>
      <c r="J21" s="30"/>
      <c r="K21" s="30">
        <v>3</v>
      </c>
      <c r="L21" s="30">
        <v>3</v>
      </c>
      <c r="M21" s="30"/>
      <c r="N21" s="30"/>
      <c r="O21" s="30"/>
      <c r="P21" s="30"/>
      <c r="Q21" s="30"/>
      <c r="R21" s="30"/>
    </row>
    <row r="22" spans="1:18" ht="20.25" customHeight="1">
      <c r="A22" s="83" t="s">
        <v>79</v>
      </c>
      <c r="B22" s="28" t="s">
        <v>63</v>
      </c>
      <c r="C22" s="32"/>
      <c r="D22" s="29" t="s">
        <v>26</v>
      </c>
      <c r="E22" s="30"/>
      <c r="F22" s="30">
        <v>2</v>
      </c>
      <c r="G22" s="30">
        <f>K22*$K$2+L22*$L$2+M22*$M$2+N22*$N$2+O22*$O$2+P22*$P$2+R22*$R$2</f>
        <v>152</v>
      </c>
      <c r="H22" s="30">
        <f t="shared" si="1"/>
        <v>0</v>
      </c>
      <c r="I22" s="30">
        <v>152</v>
      </c>
      <c r="J22" s="30"/>
      <c r="K22" s="30">
        <v>4</v>
      </c>
      <c r="L22" s="30">
        <v>4</v>
      </c>
      <c r="M22" s="30"/>
      <c r="N22" s="30"/>
      <c r="O22" s="30"/>
      <c r="P22" s="30"/>
      <c r="Q22" s="30"/>
      <c r="R22" s="30"/>
    </row>
    <row r="23" spans="1:18" ht="20.25" customHeight="1">
      <c r="A23" s="83" t="s">
        <v>80</v>
      </c>
      <c r="B23" s="28" t="s">
        <v>64</v>
      </c>
      <c r="C23" s="32"/>
      <c r="D23" s="29" t="s">
        <v>27</v>
      </c>
      <c r="E23" s="30"/>
      <c r="F23" s="30">
        <v>1</v>
      </c>
      <c r="G23" s="30">
        <f>K23*$K$2+L23*$L$2+M23*$M$2+N23*$N$2+O23*$O$2+P23*$P$2+R23*$R$2</f>
        <v>57</v>
      </c>
      <c r="H23" s="30">
        <f t="shared" si="1"/>
        <v>57</v>
      </c>
      <c r="I23" s="30"/>
      <c r="J23" s="30"/>
      <c r="K23" s="30">
        <v>3</v>
      </c>
      <c r="L23" s="30"/>
      <c r="M23" s="30"/>
      <c r="N23" s="30"/>
      <c r="O23" s="30"/>
      <c r="P23" s="30"/>
      <c r="Q23" s="30"/>
      <c r="R23" s="30"/>
    </row>
    <row r="24" spans="1:18" ht="20.25" customHeight="1">
      <c r="A24" s="83" t="s">
        <v>81</v>
      </c>
      <c r="B24" s="28" t="s">
        <v>65</v>
      </c>
      <c r="C24" s="32"/>
      <c r="D24" s="29" t="s">
        <v>26</v>
      </c>
      <c r="E24" s="30"/>
      <c r="F24" s="30">
        <v>1</v>
      </c>
      <c r="G24" s="30">
        <f>K24*$K$2+L24*$L$2+M24*$M$2+N24*$N$2+O24*$O$2+P24*$P$2+R24*$R$2</f>
        <v>57</v>
      </c>
      <c r="H24" s="30">
        <f t="shared" si="1"/>
        <v>57</v>
      </c>
      <c r="I24" s="30"/>
      <c r="J24" s="30"/>
      <c r="K24" s="30"/>
      <c r="L24" s="30">
        <v>3</v>
      </c>
      <c r="M24" s="30"/>
      <c r="N24" s="30"/>
      <c r="O24" s="30"/>
      <c r="P24" s="30"/>
      <c r="Q24" s="30"/>
      <c r="R24" s="30"/>
    </row>
    <row r="25" spans="1:18" s="27" customFormat="1" ht="20.25" customHeight="1">
      <c r="A25" s="35"/>
      <c r="B25" s="36" t="s">
        <v>82</v>
      </c>
      <c r="C25" s="37">
        <v>5</v>
      </c>
      <c r="D25" s="38" t="s">
        <v>28</v>
      </c>
      <c r="E25" s="37">
        <f t="shared" ref="E25:I25" si="2">SUM(E9:E24)</f>
        <v>0</v>
      </c>
      <c r="F25" s="37">
        <f>SUM(F9:F24)</f>
        <v>33</v>
      </c>
      <c r="G25" s="37">
        <f>SUM(G9:G24)</f>
        <v>1448</v>
      </c>
      <c r="H25" s="37">
        <f t="shared" si="2"/>
        <v>784</v>
      </c>
      <c r="I25" s="37">
        <f t="shared" si="2"/>
        <v>664</v>
      </c>
      <c r="J25" s="37">
        <f>J9+J10+J11+J12+J13+J14+J15+J17+J19+J20+J21+J22+J23+J24</f>
        <v>0</v>
      </c>
      <c r="K25" s="37">
        <f>SUM(K9:K24)</f>
        <v>32</v>
      </c>
      <c r="L25" s="37">
        <f t="shared" ref="L25:P25" si="3">SUM(L9:L24)</f>
        <v>30</v>
      </c>
      <c r="M25" s="37">
        <f t="shared" si="3"/>
        <v>15</v>
      </c>
      <c r="N25" s="37">
        <f t="shared" si="3"/>
        <v>0</v>
      </c>
      <c r="O25" s="37">
        <f t="shared" si="3"/>
        <v>0</v>
      </c>
      <c r="P25" s="37">
        <f t="shared" si="3"/>
        <v>0</v>
      </c>
      <c r="Q25" s="39">
        <f t="shared" ref="Q25:R25" si="4">Q9+Q10+Q11+Q12+Q13+Q14+Q15+Q17+Q19+Q20+Q21+Q22+Q23+Q24</f>
        <v>0</v>
      </c>
      <c r="R25" s="39">
        <f t="shared" si="4"/>
        <v>0</v>
      </c>
    </row>
    <row r="26" spans="1:18" s="27" customFormat="1" ht="20.25" customHeight="1">
      <c r="A26" s="26" t="s">
        <v>83</v>
      </c>
      <c r="B26" s="123" t="s">
        <v>84</v>
      </c>
      <c r="C26" s="124"/>
      <c r="D26" s="124"/>
      <c r="E26" s="124"/>
      <c r="F26" s="124"/>
      <c r="G26" s="1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20.25" customHeight="1">
      <c r="A27" s="83" t="s">
        <v>90</v>
      </c>
      <c r="B27" s="28" t="s">
        <v>85</v>
      </c>
      <c r="C27" s="40"/>
      <c r="D27" s="29" t="s">
        <v>26</v>
      </c>
      <c r="E27" s="40"/>
      <c r="F27" s="40">
        <v>1</v>
      </c>
      <c r="G27" s="30">
        <f>M27*16+N27*14+O27*14+P27*13+R27*10+K27*19+L27*19</f>
        <v>38</v>
      </c>
      <c r="H27" s="30">
        <f>G27-I27-J27</f>
        <v>38</v>
      </c>
      <c r="I27" s="40"/>
      <c r="J27" s="40"/>
      <c r="K27" s="23">
        <v>2</v>
      </c>
      <c r="L27" s="23"/>
      <c r="M27" s="23"/>
      <c r="N27" s="23"/>
      <c r="O27" s="23"/>
      <c r="P27" s="23"/>
      <c r="Q27" s="23"/>
      <c r="R27" s="40"/>
    </row>
    <row r="28" spans="1:18" ht="20.25" customHeight="1">
      <c r="A28" s="83" t="s">
        <v>91</v>
      </c>
      <c r="B28" s="28" t="s">
        <v>86</v>
      </c>
      <c r="C28" s="40"/>
      <c r="D28" s="29" t="s">
        <v>26</v>
      </c>
      <c r="E28" s="40"/>
      <c r="F28" s="40">
        <v>1</v>
      </c>
      <c r="G28" s="30">
        <f t="shared" ref="G28:G31" si="5">M28*16+N28*14+O28*14+P28*13+R28*10+K28*19+L28*19</f>
        <v>38</v>
      </c>
      <c r="H28" s="30">
        <f>G28-I28-J28</f>
        <v>38</v>
      </c>
      <c r="I28" s="40"/>
      <c r="J28" s="40"/>
      <c r="K28" s="23"/>
      <c r="L28" s="23">
        <v>2</v>
      </c>
      <c r="M28" s="23"/>
      <c r="N28" s="23"/>
      <c r="O28" s="23"/>
      <c r="P28" s="23"/>
      <c r="Q28" s="23"/>
      <c r="R28" s="40"/>
    </row>
    <row r="29" spans="1:18" ht="20.25" customHeight="1">
      <c r="A29" s="83" t="s">
        <v>92</v>
      </c>
      <c r="B29" s="28" t="s">
        <v>87</v>
      </c>
      <c r="C29" s="40"/>
      <c r="D29" s="29" t="s">
        <v>26</v>
      </c>
      <c r="E29" s="40"/>
      <c r="F29" s="40">
        <v>1</v>
      </c>
      <c r="G29" s="30">
        <f t="shared" si="5"/>
        <v>26</v>
      </c>
      <c r="H29" s="30">
        <f>G29-I29-J29</f>
        <v>20</v>
      </c>
      <c r="I29" s="23">
        <v>6</v>
      </c>
      <c r="J29" s="40"/>
      <c r="K29" s="23"/>
      <c r="L29" s="23"/>
      <c r="M29" s="23"/>
      <c r="N29" s="23"/>
      <c r="O29" s="23"/>
      <c r="P29" s="23">
        <v>2</v>
      </c>
      <c r="Q29" s="23"/>
      <c r="R29" s="40"/>
    </row>
    <row r="30" spans="1:18" ht="20.25" customHeight="1">
      <c r="A30" s="83" t="s">
        <v>93</v>
      </c>
      <c r="B30" s="41" t="s">
        <v>88</v>
      </c>
      <c r="C30" s="40"/>
      <c r="D30" s="29" t="s">
        <v>26</v>
      </c>
      <c r="E30" s="40"/>
      <c r="F30" s="40">
        <v>1</v>
      </c>
      <c r="G30" s="30">
        <f t="shared" si="5"/>
        <v>38</v>
      </c>
      <c r="H30" s="30">
        <f>G30-I30-J30</f>
        <v>38</v>
      </c>
      <c r="I30" s="40"/>
      <c r="J30" s="40"/>
      <c r="K30" s="23"/>
      <c r="L30" s="23">
        <v>2</v>
      </c>
      <c r="M30" s="23"/>
      <c r="N30" s="23"/>
      <c r="O30" s="23"/>
      <c r="P30" s="23"/>
      <c r="Q30" s="23"/>
      <c r="R30" s="40"/>
    </row>
    <row r="31" spans="1:18" ht="20.25" customHeight="1">
      <c r="A31" s="83" t="s">
        <v>94</v>
      </c>
      <c r="B31" s="28" t="s">
        <v>89</v>
      </c>
      <c r="C31" s="40"/>
      <c r="D31" s="29" t="s">
        <v>7</v>
      </c>
      <c r="E31" s="40"/>
      <c r="F31" s="40">
        <v>1</v>
      </c>
      <c r="G31" s="30">
        <f t="shared" si="5"/>
        <v>32</v>
      </c>
      <c r="H31" s="30">
        <v>32</v>
      </c>
      <c r="I31" s="40"/>
      <c r="J31" s="40"/>
      <c r="K31" s="23"/>
      <c r="L31" s="23"/>
      <c r="M31" s="23">
        <v>2</v>
      </c>
      <c r="N31" s="23"/>
      <c r="O31" s="23"/>
      <c r="P31" s="23"/>
      <c r="Q31" s="23"/>
      <c r="R31" s="40"/>
    </row>
    <row r="32" spans="1:18" s="27" customFormat="1" ht="20.25" customHeight="1">
      <c r="A32" s="35"/>
      <c r="B32" s="36" t="s">
        <v>82</v>
      </c>
      <c r="C32" s="26"/>
      <c r="D32" s="42">
        <v>5</v>
      </c>
      <c r="E32" s="42">
        <f>SUM(E27:E30)</f>
        <v>0</v>
      </c>
      <c r="F32" s="26">
        <f>SUM(F27:F31)</f>
        <v>5</v>
      </c>
      <c r="G32" s="42">
        <f>SUM(G27:G31)</f>
        <v>172</v>
      </c>
      <c r="H32" s="42">
        <f t="shared" ref="H32:R32" si="6">SUM(H27:H31)</f>
        <v>166</v>
      </c>
      <c r="I32" s="42">
        <f t="shared" si="6"/>
        <v>6</v>
      </c>
      <c r="J32" s="42">
        <f t="shared" si="6"/>
        <v>0</v>
      </c>
      <c r="K32" s="42">
        <f t="shared" si="6"/>
        <v>2</v>
      </c>
      <c r="L32" s="42">
        <f t="shared" si="6"/>
        <v>4</v>
      </c>
      <c r="M32" s="42">
        <f t="shared" si="6"/>
        <v>2</v>
      </c>
      <c r="N32" s="42">
        <f t="shared" si="6"/>
        <v>0</v>
      </c>
      <c r="O32" s="42">
        <f t="shared" si="6"/>
        <v>0</v>
      </c>
      <c r="P32" s="42">
        <f t="shared" si="6"/>
        <v>2</v>
      </c>
      <c r="Q32" s="42">
        <f t="shared" si="6"/>
        <v>0</v>
      </c>
      <c r="R32" s="42">
        <f t="shared" si="6"/>
        <v>0</v>
      </c>
    </row>
    <row r="33" spans="1:18" s="27" customFormat="1" ht="20.25" customHeight="1">
      <c r="A33" s="26" t="s">
        <v>95</v>
      </c>
      <c r="B33" s="123" t="s">
        <v>96</v>
      </c>
      <c r="C33" s="124"/>
      <c r="D33" s="124"/>
      <c r="E33" s="124"/>
      <c r="F33" s="124"/>
      <c r="G33" s="1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20.25" customHeight="1">
      <c r="A34" s="83" t="s">
        <v>99</v>
      </c>
      <c r="B34" s="28" t="s">
        <v>97</v>
      </c>
      <c r="C34" s="40">
        <v>4</v>
      </c>
      <c r="D34" s="40"/>
      <c r="E34" s="40"/>
      <c r="F34" s="40">
        <v>3</v>
      </c>
      <c r="G34" s="30">
        <f t="shared" ref="G34:G36" si="7">M34*16+N34*14+O34*14+P34*13+R34*10+K34*19+L34*19</f>
        <v>76</v>
      </c>
      <c r="H34" s="30"/>
      <c r="I34" s="23">
        <v>76</v>
      </c>
      <c r="J34" s="40"/>
      <c r="K34" s="40"/>
      <c r="L34" s="23"/>
      <c r="M34" s="23">
        <v>3</v>
      </c>
      <c r="N34" s="23">
        <v>2</v>
      </c>
      <c r="O34" s="23"/>
      <c r="P34" s="23"/>
      <c r="Q34" s="23"/>
      <c r="R34" s="23"/>
    </row>
    <row r="35" spans="1:18" ht="20.25" customHeight="1">
      <c r="A35" s="83" t="s">
        <v>100</v>
      </c>
      <c r="B35" s="28" t="s">
        <v>98</v>
      </c>
      <c r="C35" s="40"/>
      <c r="D35" s="29" t="s">
        <v>26</v>
      </c>
      <c r="E35" s="40"/>
      <c r="F35" s="40">
        <v>2</v>
      </c>
      <c r="G35" s="30">
        <f t="shared" si="7"/>
        <v>60</v>
      </c>
      <c r="H35" s="30"/>
      <c r="I35" s="23">
        <v>60</v>
      </c>
      <c r="J35" s="40"/>
      <c r="K35" s="40"/>
      <c r="L35" s="23"/>
      <c r="M35" s="23">
        <v>2</v>
      </c>
      <c r="N35" s="23">
        <v>2</v>
      </c>
      <c r="O35" s="23"/>
      <c r="P35" s="23"/>
      <c r="Q35" s="23"/>
      <c r="R35" s="23"/>
    </row>
    <row r="36" spans="1:18" ht="20.25" customHeight="1">
      <c r="A36" s="83" t="s">
        <v>101</v>
      </c>
      <c r="B36" s="41" t="s">
        <v>63</v>
      </c>
      <c r="C36" s="40"/>
      <c r="D36" s="29" t="s">
        <v>26</v>
      </c>
      <c r="E36" s="40"/>
      <c r="F36" s="40"/>
      <c r="G36" s="30">
        <f t="shared" si="7"/>
        <v>134</v>
      </c>
      <c r="H36" s="30"/>
      <c r="I36" s="23">
        <v>134</v>
      </c>
      <c r="J36" s="40"/>
      <c r="K36" s="40"/>
      <c r="L36" s="23"/>
      <c r="M36" s="23">
        <v>2</v>
      </c>
      <c r="N36" s="23">
        <v>2</v>
      </c>
      <c r="O36" s="23">
        <v>2</v>
      </c>
      <c r="P36" s="23">
        <v>2</v>
      </c>
      <c r="Q36" s="23"/>
      <c r="R36" s="23">
        <v>2</v>
      </c>
    </row>
    <row r="37" spans="1:18" s="27" customFormat="1" ht="20.25" customHeight="1">
      <c r="A37" s="35"/>
      <c r="B37" s="36" t="s">
        <v>82</v>
      </c>
      <c r="C37" s="42">
        <v>1</v>
      </c>
      <c r="D37" s="42">
        <v>2</v>
      </c>
      <c r="E37" s="42">
        <f>SUM(E34:E36)</f>
        <v>0</v>
      </c>
      <c r="F37" s="42">
        <f>SUM(F34:F36)</f>
        <v>5</v>
      </c>
      <c r="G37" s="42">
        <f>SUM(G34:G36)</f>
        <v>270</v>
      </c>
      <c r="H37" s="42">
        <f t="shared" ref="H37:R37" si="8">SUM(H34:H36)</f>
        <v>0</v>
      </c>
      <c r="I37" s="42">
        <f t="shared" si="8"/>
        <v>270</v>
      </c>
      <c r="J37" s="42">
        <f t="shared" si="8"/>
        <v>0</v>
      </c>
      <c r="K37" s="42">
        <f t="shared" si="8"/>
        <v>0</v>
      </c>
      <c r="L37" s="42">
        <f t="shared" si="8"/>
        <v>0</v>
      </c>
      <c r="M37" s="42">
        <f t="shared" si="8"/>
        <v>7</v>
      </c>
      <c r="N37" s="42">
        <f t="shared" si="8"/>
        <v>6</v>
      </c>
      <c r="O37" s="42">
        <f t="shared" si="8"/>
        <v>2</v>
      </c>
      <c r="P37" s="42">
        <f t="shared" si="8"/>
        <v>2</v>
      </c>
      <c r="Q37" s="42">
        <f t="shared" si="8"/>
        <v>0</v>
      </c>
      <c r="R37" s="42">
        <f t="shared" si="8"/>
        <v>2</v>
      </c>
    </row>
    <row r="38" spans="1:18" s="21" customFormat="1" ht="34.5" customHeight="1">
      <c r="A38" s="112" t="s">
        <v>12</v>
      </c>
      <c r="B38" s="112" t="s">
        <v>35</v>
      </c>
      <c r="C38" s="113" t="s">
        <v>36</v>
      </c>
      <c r="D38" s="113"/>
      <c r="E38" s="113"/>
      <c r="F38" s="114" t="s">
        <v>40</v>
      </c>
      <c r="G38" s="113" t="s">
        <v>52</v>
      </c>
      <c r="H38" s="113"/>
      <c r="I38" s="113"/>
      <c r="J38" s="113"/>
      <c r="K38" s="118" t="s">
        <v>53</v>
      </c>
      <c r="L38" s="119"/>
      <c r="M38" s="119"/>
      <c r="N38" s="119"/>
      <c r="O38" s="119"/>
      <c r="P38" s="119"/>
      <c r="Q38" s="119"/>
      <c r="R38" s="120"/>
    </row>
    <row r="39" spans="1:18" s="21" customFormat="1" ht="26.25" customHeight="1">
      <c r="A39" s="112"/>
      <c r="B39" s="112"/>
      <c r="C39" s="117" t="s">
        <v>37</v>
      </c>
      <c r="D39" s="114" t="s">
        <v>38</v>
      </c>
      <c r="E39" s="117" t="s">
        <v>39</v>
      </c>
      <c r="F39" s="115"/>
      <c r="G39" s="114" t="s">
        <v>41</v>
      </c>
      <c r="H39" s="113" t="s">
        <v>42</v>
      </c>
      <c r="I39" s="113"/>
      <c r="J39" s="113"/>
      <c r="K39" s="118" t="s">
        <v>0</v>
      </c>
      <c r="L39" s="120"/>
      <c r="M39" s="118" t="s">
        <v>1</v>
      </c>
      <c r="N39" s="120"/>
      <c r="O39" s="118" t="s">
        <v>2</v>
      </c>
      <c r="P39" s="120"/>
      <c r="Q39" s="118" t="s">
        <v>3</v>
      </c>
      <c r="R39" s="120"/>
    </row>
    <row r="40" spans="1:18" s="21" customFormat="1" ht="63.75" customHeight="1">
      <c r="A40" s="112"/>
      <c r="B40" s="112"/>
      <c r="C40" s="117"/>
      <c r="D40" s="115"/>
      <c r="E40" s="117"/>
      <c r="F40" s="115"/>
      <c r="G40" s="115"/>
      <c r="H40" s="117" t="s">
        <v>43</v>
      </c>
      <c r="I40" s="117" t="s">
        <v>44</v>
      </c>
      <c r="J40" s="117" t="s">
        <v>187</v>
      </c>
      <c r="K40" s="121" t="s">
        <v>45</v>
      </c>
      <c r="L40" s="121" t="s">
        <v>46</v>
      </c>
      <c r="M40" s="121" t="s">
        <v>47</v>
      </c>
      <c r="N40" s="121" t="s">
        <v>48</v>
      </c>
      <c r="O40" s="121" t="s">
        <v>49</v>
      </c>
      <c r="P40" s="121" t="s">
        <v>50</v>
      </c>
      <c r="Q40" s="121" t="s">
        <v>4</v>
      </c>
      <c r="R40" s="121" t="s">
        <v>51</v>
      </c>
    </row>
    <row r="41" spans="1:18" s="22" customFormat="1" ht="44.25" customHeight="1">
      <c r="A41" s="112"/>
      <c r="B41" s="112"/>
      <c r="C41" s="117"/>
      <c r="D41" s="116"/>
      <c r="E41" s="117"/>
      <c r="F41" s="116"/>
      <c r="G41" s="116"/>
      <c r="H41" s="117"/>
      <c r="I41" s="117"/>
      <c r="J41" s="117"/>
      <c r="K41" s="122"/>
      <c r="L41" s="122"/>
      <c r="M41" s="122"/>
      <c r="N41" s="122"/>
      <c r="O41" s="122"/>
      <c r="P41" s="122"/>
      <c r="Q41" s="122"/>
      <c r="R41" s="122"/>
    </row>
    <row r="42" spans="1:18" s="25" customFormat="1" ht="15">
      <c r="A42" s="23">
        <v>1</v>
      </c>
      <c r="B42" s="24">
        <v>2</v>
      </c>
      <c r="C42" s="23">
        <v>3</v>
      </c>
      <c r="D42" s="23">
        <v>4</v>
      </c>
      <c r="E42" s="24">
        <v>5</v>
      </c>
      <c r="F42" s="23">
        <v>6</v>
      </c>
      <c r="G42" s="23">
        <v>7</v>
      </c>
      <c r="H42" s="24">
        <v>8</v>
      </c>
      <c r="I42" s="23">
        <v>9</v>
      </c>
      <c r="J42" s="23">
        <v>10</v>
      </c>
      <c r="K42" s="24">
        <v>11</v>
      </c>
      <c r="L42" s="23">
        <v>12</v>
      </c>
      <c r="M42" s="23">
        <v>13</v>
      </c>
      <c r="N42" s="24">
        <v>14</v>
      </c>
      <c r="O42" s="23">
        <v>15</v>
      </c>
      <c r="P42" s="23">
        <v>16</v>
      </c>
      <c r="Q42" s="24">
        <v>17</v>
      </c>
      <c r="R42" s="23">
        <v>18</v>
      </c>
    </row>
    <row r="43" spans="1:18" s="27" customFormat="1" ht="19.899999999999999" customHeight="1">
      <c r="A43" s="26" t="s">
        <v>102</v>
      </c>
      <c r="B43" s="123" t="s">
        <v>103</v>
      </c>
      <c r="C43" s="124"/>
      <c r="D43" s="124"/>
      <c r="E43" s="124"/>
      <c r="F43" s="124"/>
      <c r="G43" s="1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9.899999999999999" customHeight="1">
      <c r="A44" s="83" t="s">
        <v>116</v>
      </c>
      <c r="B44" s="28" t="s">
        <v>104</v>
      </c>
      <c r="C44" s="23"/>
      <c r="D44" s="23">
        <v>4</v>
      </c>
      <c r="E44" s="23"/>
      <c r="F44" s="23">
        <v>2</v>
      </c>
      <c r="G44" s="30">
        <f t="shared" ref="G44:G55" si="9">M44*16+N44*14+O44*14+P44*13+R44*10+K44*19+L44*19</f>
        <v>138</v>
      </c>
      <c r="H44" s="30"/>
      <c r="I44" s="23">
        <v>138</v>
      </c>
      <c r="J44" s="23"/>
      <c r="K44" s="23"/>
      <c r="L44" s="23"/>
      <c r="M44" s="23">
        <v>6</v>
      </c>
      <c r="N44" s="23">
        <v>3</v>
      </c>
      <c r="O44" s="23"/>
      <c r="P44" s="23"/>
      <c r="Q44" s="23"/>
      <c r="R44" s="23"/>
    </row>
    <row r="45" spans="1:18" ht="19.5" customHeight="1">
      <c r="A45" s="83" t="s">
        <v>117</v>
      </c>
      <c r="B45" s="28" t="s">
        <v>105</v>
      </c>
      <c r="C45" s="23">
        <v>4</v>
      </c>
      <c r="D45" s="23"/>
      <c r="E45" s="23"/>
      <c r="F45" s="23">
        <v>2</v>
      </c>
      <c r="G45" s="30">
        <f t="shared" si="9"/>
        <v>152</v>
      </c>
      <c r="H45" s="30">
        <f t="shared" ref="H45" si="10">G45-I45-J45</f>
        <v>92</v>
      </c>
      <c r="I45" s="23">
        <v>60</v>
      </c>
      <c r="J45" s="23"/>
      <c r="K45" s="23"/>
      <c r="L45" s="23"/>
      <c r="M45" s="23">
        <v>6</v>
      </c>
      <c r="N45" s="23">
        <v>4</v>
      </c>
      <c r="O45" s="23"/>
      <c r="P45" s="23"/>
      <c r="Q45" s="23"/>
      <c r="R45" s="23"/>
    </row>
    <row r="46" spans="1:18" ht="19.5" customHeight="1">
      <c r="A46" s="83" t="s">
        <v>118</v>
      </c>
      <c r="B46" s="28" t="s">
        <v>106</v>
      </c>
      <c r="C46" s="23">
        <v>6</v>
      </c>
      <c r="D46" s="23"/>
      <c r="E46" s="23"/>
      <c r="F46" s="23">
        <v>1</v>
      </c>
      <c r="G46" s="30">
        <f t="shared" si="9"/>
        <v>52</v>
      </c>
      <c r="H46" s="30">
        <v>38</v>
      </c>
      <c r="I46" s="23">
        <v>14</v>
      </c>
      <c r="J46" s="23"/>
      <c r="K46" s="23"/>
      <c r="L46" s="23"/>
      <c r="M46" s="23"/>
      <c r="N46" s="23"/>
      <c r="O46" s="23"/>
      <c r="P46" s="23">
        <v>4</v>
      </c>
      <c r="Q46" s="23"/>
      <c r="R46" s="23"/>
    </row>
    <row r="47" spans="1:18" ht="35.25" customHeight="1">
      <c r="A47" s="83" t="s">
        <v>119</v>
      </c>
      <c r="B47" s="43" t="s">
        <v>107</v>
      </c>
      <c r="C47" s="23"/>
      <c r="D47" s="23">
        <v>5</v>
      </c>
      <c r="E47" s="23"/>
      <c r="F47" s="23">
        <v>1</v>
      </c>
      <c r="G47" s="30">
        <f t="shared" si="9"/>
        <v>42</v>
      </c>
      <c r="H47" s="30"/>
      <c r="I47" s="23">
        <v>42</v>
      </c>
      <c r="J47" s="23"/>
      <c r="K47" s="23"/>
      <c r="L47" s="23"/>
      <c r="M47" s="23"/>
      <c r="N47" s="23"/>
      <c r="O47" s="23">
        <v>3</v>
      </c>
      <c r="P47" s="23"/>
      <c r="Q47" s="23"/>
      <c r="R47" s="23"/>
    </row>
    <row r="48" spans="1:18" ht="19.5" customHeight="1">
      <c r="A48" s="83" t="s">
        <v>120</v>
      </c>
      <c r="B48" s="28" t="s">
        <v>108</v>
      </c>
      <c r="C48" s="23"/>
      <c r="D48" s="23">
        <v>1</v>
      </c>
      <c r="E48" s="23"/>
      <c r="F48" s="23">
        <v>1</v>
      </c>
      <c r="G48" s="30">
        <f t="shared" si="9"/>
        <v>38</v>
      </c>
      <c r="H48" s="30">
        <v>38</v>
      </c>
      <c r="I48" s="23"/>
      <c r="J48" s="23"/>
      <c r="K48" s="23">
        <v>2</v>
      </c>
      <c r="L48" s="23"/>
      <c r="M48" s="23"/>
      <c r="N48" s="23"/>
      <c r="O48" s="23"/>
      <c r="P48" s="23"/>
      <c r="Q48" s="23"/>
      <c r="R48" s="23"/>
    </row>
    <row r="49" spans="1:19" ht="19.5" customHeight="1">
      <c r="A49" s="83" t="s">
        <v>121</v>
      </c>
      <c r="B49" s="28" t="s">
        <v>109</v>
      </c>
      <c r="C49" s="23"/>
      <c r="D49" s="23">
        <v>5</v>
      </c>
      <c r="E49" s="23"/>
      <c r="F49" s="23">
        <v>1</v>
      </c>
      <c r="G49" s="30">
        <f t="shared" si="9"/>
        <v>42</v>
      </c>
      <c r="H49" s="30"/>
      <c r="I49" s="23">
        <v>42</v>
      </c>
      <c r="J49" s="23"/>
      <c r="K49" s="23"/>
      <c r="L49" s="23"/>
      <c r="M49" s="23"/>
      <c r="N49" s="23"/>
      <c r="O49" s="23">
        <v>3</v>
      </c>
      <c r="P49" s="23"/>
      <c r="Q49" s="23"/>
      <c r="R49" s="23"/>
    </row>
    <row r="50" spans="1:19" ht="33.75" customHeight="1">
      <c r="A50" s="83" t="s">
        <v>122</v>
      </c>
      <c r="B50" s="28" t="s">
        <v>110</v>
      </c>
      <c r="C50" s="23">
        <v>5</v>
      </c>
      <c r="D50" s="23"/>
      <c r="E50" s="23"/>
      <c r="F50" s="23">
        <v>2</v>
      </c>
      <c r="G50" s="30">
        <f t="shared" si="9"/>
        <v>112</v>
      </c>
      <c r="H50" s="30">
        <v>82</v>
      </c>
      <c r="I50" s="23">
        <v>30</v>
      </c>
      <c r="J50" s="23"/>
      <c r="K50" s="23"/>
      <c r="L50" s="23"/>
      <c r="M50" s="23"/>
      <c r="N50" s="23">
        <v>4</v>
      </c>
      <c r="O50" s="23">
        <v>4</v>
      </c>
      <c r="P50" s="23"/>
      <c r="Q50" s="23"/>
      <c r="R50" s="23"/>
    </row>
    <row r="51" spans="1:19" ht="18" customHeight="1">
      <c r="A51" s="83" t="s">
        <v>123</v>
      </c>
      <c r="B51" s="28" t="s">
        <v>111</v>
      </c>
      <c r="C51" s="23"/>
      <c r="D51" s="23">
        <v>4</v>
      </c>
      <c r="E51" s="23"/>
      <c r="F51" s="23">
        <v>1</v>
      </c>
      <c r="G51" s="30">
        <f t="shared" si="9"/>
        <v>70</v>
      </c>
      <c r="H51" s="30">
        <v>40</v>
      </c>
      <c r="I51" s="23">
        <v>30</v>
      </c>
      <c r="J51" s="23"/>
      <c r="K51" s="23"/>
      <c r="L51" s="23"/>
      <c r="M51" s="23"/>
      <c r="N51" s="23">
        <v>5</v>
      </c>
      <c r="O51" s="23"/>
      <c r="P51" s="23"/>
      <c r="Q51" s="23"/>
      <c r="R51" s="23"/>
    </row>
    <row r="52" spans="1:19" ht="19.5" customHeight="1">
      <c r="A52" s="83" t="s">
        <v>124</v>
      </c>
      <c r="B52" s="28" t="s">
        <v>112</v>
      </c>
      <c r="C52" s="23">
        <v>5</v>
      </c>
      <c r="D52" s="23"/>
      <c r="E52" s="44"/>
      <c r="F52" s="23">
        <v>2</v>
      </c>
      <c r="G52" s="30">
        <f t="shared" si="9"/>
        <v>140</v>
      </c>
      <c r="H52" s="30">
        <v>92</v>
      </c>
      <c r="I52" s="23">
        <v>48</v>
      </c>
      <c r="J52" s="23"/>
      <c r="K52" s="23"/>
      <c r="L52" s="23"/>
      <c r="M52" s="23"/>
      <c r="N52" s="23">
        <v>5</v>
      </c>
      <c r="O52" s="23">
        <v>5</v>
      </c>
      <c r="P52" s="23"/>
      <c r="Q52" s="23"/>
      <c r="R52" s="23"/>
    </row>
    <row r="53" spans="1:19" ht="30.75" customHeight="1">
      <c r="A53" s="83" t="s">
        <v>125</v>
      </c>
      <c r="B53" s="28" t="s">
        <v>113</v>
      </c>
      <c r="C53" s="23"/>
      <c r="D53" s="23">
        <v>5</v>
      </c>
      <c r="E53" s="23"/>
      <c r="F53" s="23">
        <v>2</v>
      </c>
      <c r="G53" s="30">
        <f t="shared" si="9"/>
        <v>98</v>
      </c>
      <c r="H53" s="30">
        <v>66</v>
      </c>
      <c r="I53" s="23">
        <v>32</v>
      </c>
      <c r="J53" s="23"/>
      <c r="K53" s="23"/>
      <c r="L53" s="23"/>
      <c r="M53" s="23"/>
      <c r="N53" s="23">
        <v>3</v>
      </c>
      <c r="O53" s="23">
        <v>4</v>
      </c>
      <c r="P53" s="23"/>
      <c r="Q53" s="23"/>
      <c r="R53" s="23"/>
    </row>
    <row r="54" spans="1:19" ht="18.75" customHeight="1">
      <c r="A54" s="83" t="s">
        <v>126</v>
      </c>
      <c r="B54" s="28" t="s">
        <v>114</v>
      </c>
      <c r="C54" s="23"/>
      <c r="D54" s="23">
        <v>2</v>
      </c>
      <c r="E54" s="23"/>
      <c r="F54" s="23">
        <v>1</v>
      </c>
      <c r="G54" s="30">
        <f t="shared" si="9"/>
        <v>38</v>
      </c>
      <c r="H54" s="30">
        <v>38</v>
      </c>
      <c r="I54" s="23"/>
      <c r="J54" s="23"/>
      <c r="K54" s="23"/>
      <c r="L54" s="23">
        <v>2</v>
      </c>
      <c r="M54" s="23"/>
      <c r="N54" s="23"/>
      <c r="O54" s="23"/>
      <c r="P54" s="23"/>
      <c r="Q54" s="23"/>
      <c r="R54" s="23"/>
    </row>
    <row r="55" spans="1:19" ht="20.25" customHeight="1">
      <c r="A55" s="83" t="s">
        <v>127</v>
      </c>
      <c r="B55" s="28" t="s">
        <v>115</v>
      </c>
      <c r="C55" s="23"/>
      <c r="D55" s="23">
        <v>4</v>
      </c>
      <c r="E55" s="23"/>
      <c r="F55" s="23">
        <v>1</v>
      </c>
      <c r="G55" s="30">
        <f t="shared" si="9"/>
        <v>84</v>
      </c>
      <c r="H55" s="30">
        <v>54</v>
      </c>
      <c r="I55" s="23">
        <v>30</v>
      </c>
      <c r="J55" s="23"/>
      <c r="K55" s="23"/>
      <c r="L55" s="23"/>
      <c r="M55" s="23"/>
      <c r="N55" s="23">
        <v>6</v>
      </c>
      <c r="O55" s="23"/>
      <c r="P55" s="23"/>
      <c r="Q55" s="23"/>
      <c r="R55" s="23"/>
      <c r="S55" s="27"/>
    </row>
    <row r="56" spans="1:19" s="27" customFormat="1" ht="15" customHeight="1">
      <c r="A56" s="35"/>
      <c r="B56" s="36" t="s">
        <v>82</v>
      </c>
      <c r="C56" s="42">
        <v>4</v>
      </c>
      <c r="D56" s="42">
        <v>8</v>
      </c>
      <c r="E56" s="42"/>
      <c r="F56" s="42">
        <f>SUM(F44:F55)</f>
        <v>17</v>
      </c>
      <c r="G56" s="42">
        <f t="shared" ref="G56:R56" si="11">SUM(G44:G55)</f>
        <v>1006</v>
      </c>
      <c r="H56" s="42">
        <f t="shared" si="11"/>
        <v>540</v>
      </c>
      <c r="I56" s="42">
        <f t="shared" si="11"/>
        <v>466</v>
      </c>
      <c r="J56" s="42">
        <f t="shared" si="11"/>
        <v>0</v>
      </c>
      <c r="K56" s="42">
        <f t="shared" si="11"/>
        <v>2</v>
      </c>
      <c r="L56" s="42">
        <f t="shared" si="11"/>
        <v>2</v>
      </c>
      <c r="M56" s="42">
        <f t="shared" si="11"/>
        <v>12</v>
      </c>
      <c r="N56" s="42">
        <f t="shared" si="11"/>
        <v>30</v>
      </c>
      <c r="O56" s="42">
        <f t="shared" si="11"/>
        <v>19</v>
      </c>
      <c r="P56" s="42">
        <f t="shared" si="11"/>
        <v>4</v>
      </c>
      <c r="Q56" s="42">
        <f t="shared" si="11"/>
        <v>0</v>
      </c>
      <c r="R56" s="42">
        <f t="shared" si="11"/>
        <v>0</v>
      </c>
      <c r="S56" s="15"/>
    </row>
    <row r="57" spans="1:19" s="27" customFormat="1" ht="18" customHeight="1">
      <c r="A57" s="26" t="s">
        <v>128</v>
      </c>
      <c r="B57" s="123" t="s">
        <v>129</v>
      </c>
      <c r="C57" s="124"/>
      <c r="D57" s="124"/>
      <c r="E57" s="124"/>
      <c r="F57" s="124"/>
      <c r="G57" s="1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9" ht="21" customHeight="1">
      <c r="A58" s="83" t="s">
        <v>13</v>
      </c>
      <c r="B58" s="28" t="s">
        <v>130</v>
      </c>
      <c r="C58" s="44" t="s">
        <v>23</v>
      </c>
      <c r="D58" s="44"/>
      <c r="E58" s="44"/>
      <c r="F58" s="23">
        <v>2</v>
      </c>
      <c r="G58" s="30">
        <f t="shared" ref="G58:G65" si="12">M58*16+N58*14+O58*14+P58*13+R58*10+K58*19+L58*19</f>
        <v>148</v>
      </c>
      <c r="H58" s="30">
        <v>88</v>
      </c>
      <c r="I58" s="23">
        <v>60</v>
      </c>
      <c r="J58" s="23"/>
      <c r="K58" s="23"/>
      <c r="L58" s="23"/>
      <c r="M58" s="23"/>
      <c r="N58" s="23"/>
      <c r="O58" s="23">
        <v>5</v>
      </c>
      <c r="P58" s="23">
        <v>6</v>
      </c>
      <c r="Q58" s="23"/>
      <c r="R58" s="23"/>
    </row>
    <row r="59" spans="1:19" ht="21" customHeight="1">
      <c r="A59" s="83" t="s">
        <v>14</v>
      </c>
      <c r="B59" s="28" t="s">
        <v>131</v>
      </c>
      <c r="C59" s="44" t="s">
        <v>23</v>
      </c>
      <c r="D59" s="44"/>
      <c r="E59" s="23"/>
      <c r="F59" s="23">
        <v>2</v>
      </c>
      <c r="G59" s="30">
        <f t="shared" si="12"/>
        <v>108</v>
      </c>
      <c r="H59" s="30">
        <v>48</v>
      </c>
      <c r="I59" s="23">
        <v>60</v>
      </c>
      <c r="J59" s="23"/>
      <c r="K59" s="23"/>
      <c r="L59" s="23"/>
      <c r="M59" s="23"/>
      <c r="N59" s="23"/>
      <c r="O59" s="23">
        <v>4</v>
      </c>
      <c r="P59" s="23">
        <v>4</v>
      </c>
      <c r="Q59" s="23"/>
      <c r="R59" s="23"/>
    </row>
    <row r="60" spans="1:19" ht="18.75" customHeight="1">
      <c r="A60" s="83" t="s">
        <v>15</v>
      </c>
      <c r="B60" s="28" t="s">
        <v>132</v>
      </c>
      <c r="C60" s="23">
        <v>8</v>
      </c>
      <c r="D60" s="23"/>
      <c r="E60" s="23">
        <v>8</v>
      </c>
      <c r="F60" s="23">
        <v>3</v>
      </c>
      <c r="G60" s="30">
        <f t="shared" si="12"/>
        <v>150</v>
      </c>
      <c r="H60" s="30">
        <f>G60-I60-J60</f>
        <v>64</v>
      </c>
      <c r="I60" s="23">
        <v>56</v>
      </c>
      <c r="J60" s="23">
        <v>30</v>
      </c>
      <c r="K60" s="23"/>
      <c r="L60" s="23"/>
      <c r="M60" s="23"/>
      <c r="N60" s="23"/>
      <c r="O60" s="23">
        <v>2</v>
      </c>
      <c r="P60" s="23">
        <v>4</v>
      </c>
      <c r="Q60" s="23"/>
      <c r="R60" s="23">
        <v>7</v>
      </c>
    </row>
    <row r="61" spans="1:19" ht="21" customHeight="1">
      <c r="A61" s="83" t="s">
        <v>16</v>
      </c>
      <c r="B61" s="41" t="s">
        <v>133</v>
      </c>
      <c r="C61" s="44" t="s">
        <v>24</v>
      </c>
      <c r="D61" s="44"/>
      <c r="E61" s="23"/>
      <c r="F61" s="23">
        <v>2</v>
      </c>
      <c r="G61" s="30">
        <f t="shared" si="12"/>
        <v>138</v>
      </c>
      <c r="H61" s="30">
        <v>78</v>
      </c>
      <c r="I61" s="23">
        <v>60</v>
      </c>
      <c r="J61" s="23"/>
      <c r="K61" s="23"/>
      <c r="L61" s="23"/>
      <c r="M61" s="23"/>
      <c r="N61" s="23"/>
      <c r="O61" s="23"/>
      <c r="P61" s="23">
        <v>6</v>
      </c>
      <c r="Q61" s="23"/>
      <c r="R61" s="23">
        <v>6</v>
      </c>
    </row>
    <row r="62" spans="1:19" ht="33" customHeight="1">
      <c r="A62" s="83" t="s">
        <v>17</v>
      </c>
      <c r="B62" s="28" t="s">
        <v>134</v>
      </c>
      <c r="C62" s="23">
        <v>6.8</v>
      </c>
      <c r="D62" s="23"/>
      <c r="E62" s="23"/>
      <c r="F62" s="23">
        <v>3</v>
      </c>
      <c r="G62" s="30">
        <f t="shared" si="12"/>
        <v>138</v>
      </c>
      <c r="H62" s="30">
        <v>98</v>
      </c>
      <c r="I62" s="23">
        <v>40</v>
      </c>
      <c r="J62" s="23"/>
      <c r="K62" s="23"/>
      <c r="L62" s="23"/>
      <c r="M62" s="23"/>
      <c r="N62" s="23"/>
      <c r="O62" s="23">
        <v>4</v>
      </c>
      <c r="P62" s="23">
        <v>4</v>
      </c>
      <c r="Q62" s="23"/>
      <c r="R62" s="23">
        <v>3</v>
      </c>
    </row>
    <row r="63" spans="1:19" ht="34.5" customHeight="1">
      <c r="A63" s="83" t="s">
        <v>18</v>
      </c>
      <c r="B63" s="28" t="s">
        <v>135</v>
      </c>
      <c r="C63" s="23">
        <v>8</v>
      </c>
      <c r="D63" s="23"/>
      <c r="E63" s="23">
        <v>8</v>
      </c>
      <c r="F63" s="23">
        <v>1</v>
      </c>
      <c r="G63" s="30">
        <f t="shared" si="12"/>
        <v>70</v>
      </c>
      <c r="H63" s="30">
        <v>30</v>
      </c>
      <c r="I63" s="23">
        <v>20</v>
      </c>
      <c r="J63" s="23">
        <v>20</v>
      </c>
      <c r="K63" s="23"/>
      <c r="L63" s="23"/>
      <c r="M63" s="23"/>
      <c r="N63" s="23"/>
      <c r="O63" s="23"/>
      <c r="P63" s="23"/>
      <c r="Q63" s="23"/>
      <c r="R63" s="23">
        <v>7</v>
      </c>
    </row>
    <row r="64" spans="1:19" ht="35.25" customHeight="1">
      <c r="A64" s="83" t="s">
        <v>19</v>
      </c>
      <c r="B64" s="28" t="s">
        <v>136</v>
      </c>
      <c r="C64" s="23"/>
      <c r="D64" s="23">
        <v>8</v>
      </c>
      <c r="E64" s="23"/>
      <c r="F64" s="23">
        <v>1</v>
      </c>
      <c r="G64" s="30">
        <f t="shared" si="12"/>
        <v>60</v>
      </c>
      <c r="H64" s="30">
        <f t="shared" ref="H64:H65" si="13">G64-I64-J64</f>
        <v>40</v>
      </c>
      <c r="I64" s="23">
        <v>20</v>
      </c>
      <c r="J64" s="23"/>
      <c r="K64" s="23"/>
      <c r="L64" s="23"/>
      <c r="M64" s="23"/>
      <c r="N64" s="23"/>
      <c r="O64" s="23"/>
      <c r="P64" s="23"/>
      <c r="Q64" s="23"/>
      <c r="R64" s="23">
        <v>6</v>
      </c>
    </row>
    <row r="65" spans="1:18" ht="39" customHeight="1">
      <c r="A65" s="83" t="s">
        <v>20</v>
      </c>
      <c r="B65" s="28" t="s">
        <v>137</v>
      </c>
      <c r="C65" s="23"/>
      <c r="D65" s="23">
        <v>8</v>
      </c>
      <c r="E65" s="23"/>
      <c r="F65" s="23">
        <v>1</v>
      </c>
      <c r="G65" s="30">
        <f t="shared" si="12"/>
        <v>50</v>
      </c>
      <c r="H65" s="30">
        <f t="shared" si="13"/>
        <v>40</v>
      </c>
      <c r="I65" s="23">
        <v>10</v>
      </c>
      <c r="J65" s="23"/>
      <c r="K65" s="23"/>
      <c r="L65" s="23"/>
      <c r="M65" s="23"/>
      <c r="N65" s="23"/>
      <c r="O65" s="23"/>
      <c r="P65" s="23"/>
      <c r="Q65" s="23"/>
      <c r="R65" s="23">
        <v>5</v>
      </c>
    </row>
    <row r="66" spans="1:18" ht="18.75" customHeight="1">
      <c r="A66" s="40"/>
      <c r="B66" s="45" t="s">
        <v>82</v>
      </c>
      <c r="C66" s="42">
        <v>7</v>
      </c>
      <c r="D66" s="42">
        <v>2</v>
      </c>
      <c r="E66" s="42">
        <v>2</v>
      </c>
      <c r="F66" s="42">
        <f>SUM(F58:F65)</f>
        <v>15</v>
      </c>
      <c r="G66" s="42">
        <f>SUM(G58:G65)</f>
        <v>862</v>
      </c>
      <c r="H66" s="42">
        <f t="shared" ref="H66:R66" si="14">SUM(H58:H65)</f>
        <v>486</v>
      </c>
      <c r="I66" s="42">
        <f t="shared" si="14"/>
        <v>326</v>
      </c>
      <c r="J66" s="42">
        <f t="shared" si="14"/>
        <v>50</v>
      </c>
      <c r="K66" s="42">
        <f t="shared" si="14"/>
        <v>0</v>
      </c>
      <c r="L66" s="42">
        <f t="shared" si="14"/>
        <v>0</v>
      </c>
      <c r="M66" s="42">
        <f t="shared" si="14"/>
        <v>0</v>
      </c>
      <c r="N66" s="42">
        <f t="shared" si="14"/>
        <v>0</v>
      </c>
      <c r="O66" s="42">
        <f t="shared" si="14"/>
        <v>15</v>
      </c>
      <c r="P66" s="42">
        <f t="shared" si="14"/>
        <v>24</v>
      </c>
      <c r="Q66" s="42">
        <f t="shared" si="14"/>
        <v>0</v>
      </c>
      <c r="R66" s="42">
        <f t="shared" si="14"/>
        <v>34</v>
      </c>
    </row>
    <row r="67" spans="1:18" ht="31.5" customHeight="1">
      <c r="A67" s="40" t="s">
        <v>139</v>
      </c>
      <c r="B67" s="45" t="s">
        <v>138</v>
      </c>
      <c r="C67" s="23"/>
      <c r="D67" s="23"/>
      <c r="E67" s="23"/>
      <c r="F67" s="23"/>
      <c r="G67" s="30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8.75" customHeight="1">
      <c r="A68" s="40" t="s">
        <v>21</v>
      </c>
      <c r="B68" s="28" t="s">
        <v>140</v>
      </c>
      <c r="C68" s="23"/>
      <c r="D68" s="23">
        <v>6</v>
      </c>
      <c r="E68" s="23"/>
      <c r="F68" s="23">
        <v>1</v>
      </c>
      <c r="G68" s="30">
        <f t="shared" ref="G68" si="15">M68*16+N68*14+O68*14+P68*13+R68*10+K68*19+L68*19</f>
        <v>52</v>
      </c>
      <c r="H68" s="23">
        <v>52</v>
      </c>
      <c r="I68" s="23"/>
      <c r="J68" s="23"/>
      <c r="K68" s="23"/>
      <c r="L68" s="23"/>
      <c r="M68" s="23"/>
      <c r="N68" s="23"/>
      <c r="O68" s="23"/>
      <c r="P68" s="23">
        <v>4</v>
      </c>
      <c r="Q68" s="23"/>
      <c r="R68" s="23"/>
    </row>
    <row r="69" spans="1:18" s="27" customFormat="1" ht="18" customHeight="1">
      <c r="A69" s="35"/>
      <c r="B69" s="36" t="s">
        <v>82</v>
      </c>
      <c r="C69" s="42"/>
      <c r="D69" s="42">
        <v>1</v>
      </c>
      <c r="E69" s="42"/>
      <c r="F69" s="42">
        <f>F68</f>
        <v>1</v>
      </c>
      <c r="G69" s="42">
        <f t="shared" ref="G69:R69" si="16">G68</f>
        <v>52</v>
      </c>
      <c r="H69" s="42">
        <f t="shared" si="16"/>
        <v>52</v>
      </c>
      <c r="I69" s="42">
        <f t="shared" si="16"/>
        <v>0</v>
      </c>
      <c r="J69" s="42">
        <f t="shared" si="16"/>
        <v>0</v>
      </c>
      <c r="K69" s="42">
        <f t="shared" si="16"/>
        <v>0</v>
      </c>
      <c r="L69" s="42">
        <f t="shared" si="16"/>
        <v>0</v>
      </c>
      <c r="M69" s="42">
        <f t="shared" si="16"/>
        <v>0</v>
      </c>
      <c r="N69" s="42">
        <f t="shared" si="16"/>
        <v>0</v>
      </c>
      <c r="O69" s="42">
        <f t="shared" si="16"/>
        <v>0</v>
      </c>
      <c r="P69" s="42">
        <f t="shared" si="16"/>
        <v>4</v>
      </c>
      <c r="Q69" s="42">
        <f t="shared" si="16"/>
        <v>0</v>
      </c>
      <c r="R69" s="42">
        <f t="shared" si="16"/>
        <v>0</v>
      </c>
    </row>
    <row r="70" spans="1:18" s="27" customFormat="1" ht="17.25" customHeight="1">
      <c r="A70" s="46"/>
      <c r="B70" s="47" t="s">
        <v>141</v>
      </c>
      <c r="C70" s="48">
        <f>C66+C56+C37+C32+C25+C69</f>
        <v>17</v>
      </c>
      <c r="D70" s="48">
        <f t="shared" ref="D70:J70" si="17">D66+D56+D37+D32+D25+D69</f>
        <v>39</v>
      </c>
      <c r="E70" s="48">
        <f t="shared" si="17"/>
        <v>2</v>
      </c>
      <c r="F70" s="48">
        <f t="shared" si="17"/>
        <v>76</v>
      </c>
      <c r="G70" s="48">
        <f t="shared" si="17"/>
        <v>3810</v>
      </c>
      <c r="H70" s="48">
        <f t="shared" si="17"/>
        <v>2028</v>
      </c>
      <c r="I70" s="48">
        <f t="shared" si="17"/>
        <v>1732</v>
      </c>
      <c r="J70" s="48">
        <f t="shared" si="17"/>
        <v>50</v>
      </c>
      <c r="K70" s="48">
        <f t="shared" ref="K70:R70" si="18">K69+K66+K56+K37+K32+K25</f>
        <v>36</v>
      </c>
      <c r="L70" s="48">
        <f t="shared" si="18"/>
        <v>36</v>
      </c>
      <c r="M70" s="48">
        <f t="shared" si="18"/>
        <v>36</v>
      </c>
      <c r="N70" s="48">
        <f t="shared" si="18"/>
        <v>36</v>
      </c>
      <c r="O70" s="48">
        <f t="shared" si="18"/>
        <v>36</v>
      </c>
      <c r="P70" s="48">
        <f t="shared" si="18"/>
        <v>36</v>
      </c>
      <c r="Q70" s="48">
        <f t="shared" si="18"/>
        <v>0</v>
      </c>
      <c r="R70" s="48">
        <f t="shared" si="18"/>
        <v>36</v>
      </c>
    </row>
    <row r="71" spans="1:18" s="21" customFormat="1" ht="33" customHeight="1">
      <c r="A71" s="112" t="s">
        <v>12</v>
      </c>
      <c r="B71" s="112" t="s">
        <v>35</v>
      </c>
      <c r="C71" s="113" t="s">
        <v>36</v>
      </c>
      <c r="D71" s="113"/>
      <c r="E71" s="113"/>
      <c r="F71" s="114" t="s">
        <v>40</v>
      </c>
      <c r="G71" s="113" t="s">
        <v>52</v>
      </c>
      <c r="H71" s="113"/>
      <c r="I71" s="113"/>
      <c r="J71" s="113"/>
      <c r="K71" s="118" t="s">
        <v>53</v>
      </c>
      <c r="L71" s="119"/>
      <c r="M71" s="119"/>
      <c r="N71" s="119"/>
      <c r="O71" s="119"/>
      <c r="P71" s="119"/>
      <c r="Q71" s="119"/>
      <c r="R71" s="120"/>
    </row>
    <row r="72" spans="1:18" s="21" customFormat="1" ht="26.25" customHeight="1">
      <c r="A72" s="112"/>
      <c r="B72" s="112"/>
      <c r="C72" s="117" t="s">
        <v>37</v>
      </c>
      <c r="D72" s="114" t="s">
        <v>38</v>
      </c>
      <c r="E72" s="117" t="s">
        <v>39</v>
      </c>
      <c r="F72" s="115"/>
      <c r="G72" s="114" t="s">
        <v>41</v>
      </c>
      <c r="H72" s="113" t="s">
        <v>42</v>
      </c>
      <c r="I72" s="113"/>
      <c r="J72" s="113"/>
      <c r="K72" s="118" t="s">
        <v>0</v>
      </c>
      <c r="L72" s="120"/>
      <c r="M72" s="118" t="s">
        <v>1</v>
      </c>
      <c r="N72" s="120"/>
      <c r="O72" s="118" t="s">
        <v>2</v>
      </c>
      <c r="P72" s="120"/>
      <c r="Q72" s="118" t="s">
        <v>3</v>
      </c>
      <c r="R72" s="120"/>
    </row>
    <row r="73" spans="1:18" s="21" customFormat="1" ht="63.75" customHeight="1">
      <c r="A73" s="112"/>
      <c r="B73" s="112"/>
      <c r="C73" s="117"/>
      <c r="D73" s="115"/>
      <c r="E73" s="117"/>
      <c r="F73" s="115"/>
      <c r="G73" s="115"/>
      <c r="H73" s="117" t="s">
        <v>43</v>
      </c>
      <c r="I73" s="117" t="s">
        <v>44</v>
      </c>
      <c r="J73" s="117" t="s">
        <v>187</v>
      </c>
      <c r="K73" s="121" t="s">
        <v>45</v>
      </c>
      <c r="L73" s="121" t="s">
        <v>46</v>
      </c>
      <c r="M73" s="121" t="s">
        <v>47</v>
      </c>
      <c r="N73" s="121" t="s">
        <v>48</v>
      </c>
      <c r="O73" s="121" t="s">
        <v>49</v>
      </c>
      <c r="P73" s="121" t="s">
        <v>50</v>
      </c>
      <c r="Q73" s="121" t="s">
        <v>4</v>
      </c>
      <c r="R73" s="121" t="s">
        <v>51</v>
      </c>
    </row>
    <row r="74" spans="1:18" s="25" customFormat="1" ht="43.5" customHeight="1">
      <c r="A74" s="112"/>
      <c r="B74" s="112"/>
      <c r="C74" s="117"/>
      <c r="D74" s="116"/>
      <c r="E74" s="117"/>
      <c r="F74" s="116"/>
      <c r="G74" s="116"/>
      <c r="H74" s="117"/>
      <c r="I74" s="117"/>
      <c r="J74" s="117"/>
      <c r="K74" s="122"/>
      <c r="L74" s="122"/>
      <c r="M74" s="122"/>
      <c r="N74" s="122"/>
      <c r="O74" s="122"/>
      <c r="P74" s="122"/>
      <c r="Q74" s="122"/>
      <c r="R74" s="122"/>
    </row>
    <row r="75" spans="1:18" s="25" customFormat="1" ht="18.75" customHeight="1">
      <c r="A75" s="49">
        <v>1</v>
      </c>
      <c r="B75" s="50">
        <v>2</v>
      </c>
      <c r="C75" s="51">
        <v>3</v>
      </c>
      <c r="D75" s="51"/>
      <c r="E75" s="51">
        <v>4</v>
      </c>
      <c r="F75" s="52">
        <v>5</v>
      </c>
      <c r="G75" s="52">
        <v>6</v>
      </c>
      <c r="H75" s="51">
        <v>7</v>
      </c>
      <c r="I75" s="51">
        <v>8</v>
      </c>
      <c r="J75" s="51">
        <v>9</v>
      </c>
      <c r="K75" s="52">
        <v>10</v>
      </c>
      <c r="L75" s="52">
        <v>11</v>
      </c>
      <c r="M75" s="52">
        <v>12</v>
      </c>
      <c r="N75" s="52">
        <v>13</v>
      </c>
      <c r="O75" s="52">
        <v>14</v>
      </c>
      <c r="P75" s="52">
        <v>15</v>
      </c>
      <c r="Q75" s="52">
        <v>16</v>
      </c>
      <c r="R75" s="53">
        <v>17</v>
      </c>
    </row>
    <row r="76" spans="1:18" s="27" customFormat="1" ht="21.75" customHeight="1">
      <c r="A76" s="54" t="s">
        <v>154</v>
      </c>
      <c r="B76" s="55" t="s">
        <v>142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56"/>
    </row>
    <row r="77" spans="1:18" s="1" customFormat="1" ht="18" customHeight="1">
      <c r="A77" s="54" t="s">
        <v>155</v>
      </c>
      <c r="B77" s="57" t="s">
        <v>143</v>
      </c>
      <c r="C77" s="58"/>
      <c r="D77" s="58"/>
      <c r="E77" s="58"/>
      <c r="F77" s="58"/>
      <c r="G77" s="58">
        <v>72</v>
      </c>
      <c r="H77" s="59"/>
      <c r="I77" s="59"/>
      <c r="J77" s="59"/>
      <c r="K77" s="59"/>
      <c r="L77" s="59"/>
      <c r="M77" s="59">
        <v>72</v>
      </c>
      <c r="N77" s="59"/>
      <c r="O77" s="59"/>
      <c r="P77" s="59"/>
      <c r="Q77" s="59"/>
      <c r="R77" s="60"/>
    </row>
    <row r="78" spans="1:18" s="1" customFormat="1" ht="18" customHeight="1">
      <c r="A78" s="54" t="s">
        <v>156</v>
      </c>
      <c r="B78" s="61" t="s">
        <v>144</v>
      </c>
      <c r="C78" s="58"/>
      <c r="D78" s="58"/>
      <c r="E78" s="58"/>
      <c r="F78" s="58"/>
      <c r="G78" s="58">
        <v>72</v>
      </c>
      <c r="H78" s="59"/>
      <c r="I78" s="59"/>
      <c r="J78" s="59"/>
      <c r="K78" s="59"/>
      <c r="L78" s="59"/>
      <c r="M78" s="59"/>
      <c r="N78" s="59">
        <v>72</v>
      </c>
      <c r="O78" s="59"/>
      <c r="P78" s="59"/>
      <c r="Q78" s="59"/>
      <c r="R78" s="60"/>
    </row>
    <row r="79" spans="1:18" s="1" customFormat="1" ht="18" customHeight="1">
      <c r="A79" s="54" t="s">
        <v>157</v>
      </c>
      <c r="B79" s="61" t="s">
        <v>145</v>
      </c>
      <c r="C79" s="58"/>
      <c r="D79" s="58"/>
      <c r="E79" s="58"/>
      <c r="F79" s="58"/>
      <c r="G79" s="58">
        <v>72</v>
      </c>
      <c r="H79" s="59"/>
      <c r="I79" s="59"/>
      <c r="J79" s="59"/>
      <c r="K79" s="59"/>
      <c r="L79" s="59"/>
      <c r="M79" s="59"/>
      <c r="N79" s="59">
        <v>72</v>
      </c>
      <c r="O79" s="59"/>
      <c r="P79" s="59"/>
      <c r="Q79" s="59"/>
      <c r="R79" s="60"/>
    </row>
    <row r="80" spans="1:18" s="1" customFormat="1" ht="19.5" customHeight="1">
      <c r="A80" s="54" t="s">
        <v>158</v>
      </c>
      <c r="B80" s="61" t="s">
        <v>146</v>
      </c>
      <c r="C80" s="58"/>
      <c r="D80" s="58"/>
      <c r="E80" s="58"/>
      <c r="F80" s="58"/>
      <c r="G80" s="58">
        <v>72</v>
      </c>
      <c r="H80" s="59"/>
      <c r="I80" s="59"/>
      <c r="J80" s="59"/>
      <c r="K80" s="59"/>
      <c r="L80" s="59"/>
      <c r="M80" s="59"/>
      <c r="N80" s="59">
        <v>72</v>
      </c>
      <c r="O80" s="59"/>
      <c r="P80" s="59"/>
      <c r="Q80" s="59"/>
      <c r="R80" s="60"/>
    </row>
    <row r="81" spans="1:18" s="1" customFormat="1" ht="18.75" customHeight="1">
      <c r="A81" s="54" t="s">
        <v>159</v>
      </c>
      <c r="B81" s="61" t="s">
        <v>147</v>
      </c>
      <c r="C81" s="58"/>
      <c r="D81" s="58"/>
      <c r="E81" s="58"/>
      <c r="F81" s="58"/>
      <c r="G81" s="58">
        <v>144</v>
      </c>
      <c r="H81" s="59"/>
      <c r="I81" s="59"/>
      <c r="J81" s="59"/>
      <c r="K81" s="59"/>
      <c r="L81" s="59"/>
      <c r="M81" s="59"/>
      <c r="N81" s="59"/>
      <c r="O81" s="59">
        <v>144</v>
      </c>
      <c r="P81" s="59"/>
      <c r="Q81" s="59"/>
      <c r="R81" s="60"/>
    </row>
    <row r="82" spans="1:18" s="1" customFormat="1" ht="18.75" customHeight="1">
      <c r="A82" s="54" t="s">
        <v>160</v>
      </c>
      <c r="B82" s="61" t="s">
        <v>148</v>
      </c>
      <c r="C82" s="58"/>
      <c r="D82" s="58"/>
      <c r="E82" s="58"/>
      <c r="F82" s="58"/>
      <c r="G82" s="58">
        <v>108</v>
      </c>
      <c r="H82" s="59"/>
      <c r="I82" s="59"/>
      <c r="J82" s="59"/>
      <c r="K82" s="59"/>
      <c r="L82" s="59"/>
      <c r="M82" s="59"/>
      <c r="N82" s="59"/>
      <c r="O82" s="59"/>
      <c r="P82" s="59">
        <v>108</v>
      </c>
      <c r="Q82" s="59"/>
      <c r="R82" s="60"/>
    </row>
    <row r="83" spans="1:18" s="1" customFormat="1" ht="18" customHeight="1">
      <c r="A83" s="62" t="s">
        <v>161</v>
      </c>
      <c r="B83" s="61" t="s">
        <v>149</v>
      </c>
      <c r="C83" s="58"/>
      <c r="D83" s="58"/>
      <c r="E83" s="58"/>
      <c r="F83" s="58"/>
      <c r="G83" s="58">
        <v>54</v>
      </c>
      <c r="H83" s="59"/>
      <c r="I83" s="59"/>
      <c r="J83" s="59"/>
      <c r="K83" s="59"/>
      <c r="L83" s="59">
        <v>54</v>
      </c>
      <c r="M83" s="59"/>
      <c r="N83" s="59"/>
      <c r="O83" s="59"/>
      <c r="P83" s="59"/>
      <c r="Q83" s="59"/>
      <c r="R83" s="60"/>
    </row>
    <row r="84" spans="1:18" s="1" customFormat="1" ht="33.75" customHeight="1">
      <c r="A84" s="62" t="s">
        <v>162</v>
      </c>
      <c r="B84" s="61" t="s">
        <v>150</v>
      </c>
      <c r="C84" s="58"/>
      <c r="D84" s="58"/>
      <c r="E84" s="58"/>
      <c r="F84" s="58"/>
      <c r="G84" s="58">
        <v>144</v>
      </c>
      <c r="H84" s="59"/>
      <c r="I84" s="59"/>
      <c r="J84" s="59"/>
      <c r="K84" s="59"/>
      <c r="L84" s="59"/>
      <c r="M84" s="59"/>
      <c r="N84" s="59"/>
      <c r="O84" s="59"/>
      <c r="P84" s="59"/>
      <c r="Q84" s="59">
        <v>144</v>
      </c>
      <c r="R84" s="60"/>
    </row>
    <row r="85" spans="1:18" s="1" customFormat="1" ht="18" customHeight="1">
      <c r="A85" s="62" t="s">
        <v>163</v>
      </c>
      <c r="B85" s="61" t="s">
        <v>151</v>
      </c>
      <c r="C85" s="58"/>
      <c r="D85" s="58"/>
      <c r="E85" s="58"/>
      <c r="F85" s="58"/>
      <c r="G85" s="58">
        <v>612</v>
      </c>
      <c r="H85" s="59"/>
      <c r="I85" s="59"/>
      <c r="J85" s="59"/>
      <c r="K85" s="59"/>
      <c r="L85" s="59"/>
      <c r="M85" s="59"/>
      <c r="N85" s="59"/>
      <c r="O85" s="59"/>
      <c r="P85" s="59"/>
      <c r="Q85" s="59">
        <v>612</v>
      </c>
      <c r="R85" s="60"/>
    </row>
    <row r="86" spans="1:18" s="1" customFormat="1" ht="17.25" customHeight="1">
      <c r="A86" s="62" t="s">
        <v>164</v>
      </c>
      <c r="B86" s="61" t="s">
        <v>152</v>
      </c>
      <c r="C86" s="58"/>
      <c r="D86" s="58"/>
      <c r="E86" s="58"/>
      <c r="F86" s="58"/>
      <c r="G86" s="58">
        <v>144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>
        <v>144</v>
      </c>
    </row>
    <row r="87" spans="1:18" s="1" customFormat="1" ht="15.75" customHeight="1">
      <c r="A87" s="62" t="s">
        <v>165</v>
      </c>
      <c r="B87" s="61" t="s">
        <v>153</v>
      </c>
      <c r="C87" s="58"/>
      <c r="D87" s="58"/>
      <c r="E87" s="58"/>
      <c r="F87" s="58"/>
      <c r="G87" s="58">
        <v>252</v>
      </c>
      <c r="H87" s="82"/>
      <c r="I87" s="82"/>
      <c r="J87" s="82"/>
      <c r="K87" s="82"/>
      <c r="L87" s="59"/>
      <c r="M87" s="59"/>
      <c r="N87" s="59"/>
      <c r="O87" s="59"/>
      <c r="P87" s="59"/>
      <c r="Q87" s="59"/>
      <c r="R87" s="60">
        <v>252</v>
      </c>
    </row>
    <row r="88" spans="1:18" s="27" customFormat="1" ht="21" customHeight="1">
      <c r="A88" s="63"/>
      <c r="B88" s="55" t="s">
        <v>141</v>
      </c>
      <c r="C88" s="64"/>
      <c r="D88" s="64"/>
      <c r="E88" s="64"/>
      <c r="F88" s="64"/>
      <c r="G88" s="64">
        <f>SUM(G77:G87)</f>
        <v>1746</v>
      </c>
      <c r="H88" s="86">
        <f t="shared" ref="H88:R88" si="19">SUM(H77:H87)</f>
        <v>0</v>
      </c>
      <c r="I88" s="86">
        <f t="shared" si="19"/>
        <v>0</v>
      </c>
      <c r="J88" s="86">
        <f t="shared" si="19"/>
        <v>0</v>
      </c>
      <c r="K88" s="86">
        <f t="shared" si="19"/>
        <v>0</v>
      </c>
      <c r="L88" s="64">
        <f t="shared" si="19"/>
        <v>54</v>
      </c>
      <c r="M88" s="64">
        <f t="shared" si="19"/>
        <v>72</v>
      </c>
      <c r="N88" s="64">
        <f t="shared" si="19"/>
        <v>216</v>
      </c>
      <c r="O88" s="64">
        <f t="shared" si="19"/>
        <v>144</v>
      </c>
      <c r="P88" s="64">
        <f t="shared" si="19"/>
        <v>108</v>
      </c>
      <c r="Q88" s="64">
        <f t="shared" si="19"/>
        <v>756</v>
      </c>
      <c r="R88" s="64">
        <f t="shared" si="19"/>
        <v>396</v>
      </c>
    </row>
    <row r="89" spans="1:18" s="27" customFormat="1" ht="15" customHeight="1">
      <c r="A89" s="63" t="s">
        <v>178</v>
      </c>
      <c r="B89" s="55" t="s">
        <v>166</v>
      </c>
      <c r="C89" s="64"/>
      <c r="D89" s="64"/>
      <c r="E89" s="64"/>
      <c r="F89" s="64"/>
      <c r="G89" s="64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65"/>
    </row>
    <row r="90" spans="1:18" s="27" customFormat="1" ht="15" customHeight="1">
      <c r="A90" s="63" t="s">
        <v>179</v>
      </c>
      <c r="B90" s="66" t="s">
        <v>167</v>
      </c>
      <c r="C90" s="64"/>
      <c r="D90" s="64"/>
      <c r="E90" s="64"/>
      <c r="F90" s="64"/>
      <c r="G90" s="58">
        <v>132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65"/>
    </row>
    <row r="91" spans="1:18" s="27" customFormat="1" ht="32.25" customHeight="1">
      <c r="A91" s="63" t="s">
        <v>180</v>
      </c>
      <c r="B91" s="66" t="s">
        <v>168</v>
      </c>
      <c r="C91" s="64"/>
      <c r="D91" s="64"/>
      <c r="E91" s="64"/>
      <c r="F91" s="64"/>
      <c r="G91" s="58">
        <v>60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65"/>
    </row>
    <row r="92" spans="1:18" s="27" customFormat="1" ht="34.5" customHeight="1">
      <c r="A92" s="63" t="s">
        <v>181</v>
      </c>
      <c r="B92" s="66" t="s">
        <v>169</v>
      </c>
      <c r="C92" s="64"/>
      <c r="D92" s="64"/>
      <c r="E92" s="64"/>
      <c r="F92" s="64"/>
      <c r="G92" s="58">
        <v>12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65"/>
    </row>
    <row r="93" spans="1:18" s="27" customFormat="1" ht="15" customHeight="1">
      <c r="A93" s="63"/>
      <c r="B93" s="55" t="s">
        <v>82</v>
      </c>
      <c r="C93" s="64"/>
      <c r="D93" s="64"/>
      <c r="E93" s="64"/>
      <c r="F93" s="64"/>
      <c r="G93" s="64">
        <f>SUM(G90:G92)</f>
        <v>204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65"/>
    </row>
    <row r="94" spans="1:18" s="17" customFormat="1" ht="20.25" customHeight="1">
      <c r="A94" s="63"/>
      <c r="B94" s="67" t="s">
        <v>171</v>
      </c>
      <c r="C94" s="64"/>
      <c r="D94" s="64"/>
      <c r="E94" s="64"/>
      <c r="F94" s="64"/>
      <c r="G94" s="68">
        <f>G93+G88+G70</f>
        <v>5760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65"/>
    </row>
    <row r="95" spans="1:18" s="27" customFormat="1" ht="15" customHeight="1">
      <c r="A95" s="63" t="s">
        <v>182</v>
      </c>
      <c r="B95" s="55" t="s">
        <v>170</v>
      </c>
      <c r="C95" s="64"/>
      <c r="D95" s="64"/>
      <c r="E95" s="64"/>
      <c r="F95" s="64"/>
      <c r="G95" s="64">
        <v>205</v>
      </c>
      <c r="H95" s="42"/>
      <c r="I95" s="42"/>
      <c r="J95" s="42"/>
      <c r="K95" s="59"/>
      <c r="L95" s="59"/>
      <c r="M95" s="59"/>
      <c r="N95" s="59"/>
      <c r="O95" s="59"/>
      <c r="P95" s="59"/>
      <c r="Q95" s="59"/>
      <c r="R95" s="60"/>
    </row>
    <row r="96" spans="1:18" s="27" customFormat="1" ht="15" customHeight="1">
      <c r="A96" s="63" t="s">
        <v>183</v>
      </c>
      <c r="B96" s="69" t="s">
        <v>63</v>
      </c>
      <c r="C96" s="64"/>
      <c r="D96" s="64"/>
      <c r="E96" s="64"/>
      <c r="F96" s="64"/>
      <c r="G96" s="30">
        <f t="shared" ref="G96:G98" si="20">M96*16+N96*14+O96*14+P96*13+R96*10+K96*19+L96*19</f>
        <v>134</v>
      </c>
      <c r="H96" s="42"/>
      <c r="I96" s="42"/>
      <c r="J96" s="42"/>
      <c r="K96" s="59"/>
      <c r="L96" s="59"/>
      <c r="M96" s="59">
        <v>2</v>
      </c>
      <c r="N96" s="59">
        <v>2</v>
      </c>
      <c r="O96" s="59">
        <v>2</v>
      </c>
      <c r="P96" s="59">
        <v>2</v>
      </c>
      <c r="Q96" s="59"/>
      <c r="R96" s="60">
        <v>2</v>
      </c>
    </row>
    <row r="97" spans="1:18" s="27" customFormat="1" ht="15" customHeight="1">
      <c r="A97" s="63" t="s">
        <v>184</v>
      </c>
      <c r="B97" s="69" t="s">
        <v>172</v>
      </c>
      <c r="C97" s="64"/>
      <c r="D97" s="64"/>
      <c r="E97" s="64"/>
      <c r="F97" s="64"/>
      <c r="G97" s="30">
        <f t="shared" si="20"/>
        <v>70</v>
      </c>
      <c r="H97" s="42"/>
      <c r="I97" s="42"/>
      <c r="J97" s="42"/>
      <c r="K97" s="59"/>
      <c r="L97" s="59">
        <v>2</v>
      </c>
      <c r="M97" s="59">
        <v>2</v>
      </c>
      <c r="N97" s="59"/>
      <c r="O97" s="59"/>
      <c r="P97" s="59"/>
      <c r="Q97" s="59"/>
      <c r="R97" s="60"/>
    </row>
    <row r="98" spans="1:18" s="27" customFormat="1" ht="15" customHeight="1">
      <c r="A98" s="63" t="s">
        <v>185</v>
      </c>
      <c r="B98" s="69" t="s">
        <v>173</v>
      </c>
      <c r="C98" s="64"/>
      <c r="D98" s="64"/>
      <c r="E98" s="64"/>
      <c r="F98" s="64"/>
      <c r="G98" s="30">
        <f t="shared" si="20"/>
        <v>19</v>
      </c>
      <c r="H98" s="42"/>
      <c r="I98" s="42"/>
      <c r="J98" s="42"/>
      <c r="K98" s="59"/>
      <c r="L98" s="59">
        <v>1</v>
      </c>
      <c r="M98" s="59"/>
      <c r="N98" s="59"/>
      <c r="O98" s="59"/>
      <c r="P98" s="59"/>
      <c r="Q98" s="59"/>
      <c r="R98" s="60"/>
    </row>
    <row r="99" spans="1:18" s="27" customFormat="1" ht="15" customHeight="1">
      <c r="A99" s="70" t="s">
        <v>9</v>
      </c>
      <c r="B99" s="69" t="s">
        <v>174</v>
      </c>
      <c r="C99" s="64"/>
      <c r="D99" s="64"/>
      <c r="E99" s="64"/>
      <c r="F99" s="64"/>
      <c r="G99" s="64">
        <v>400</v>
      </c>
      <c r="H99" s="42"/>
      <c r="I99" s="42"/>
      <c r="J99" s="42"/>
      <c r="K99" s="59"/>
      <c r="L99" s="59"/>
      <c r="M99" s="59"/>
      <c r="N99" s="59"/>
      <c r="O99" s="59"/>
      <c r="P99" s="59"/>
      <c r="Q99" s="59"/>
      <c r="R99" s="60"/>
    </row>
    <row r="100" spans="1:18" s="27" customFormat="1" ht="15" customHeight="1">
      <c r="A100" s="63"/>
      <c r="B100" s="55" t="s">
        <v>82</v>
      </c>
      <c r="C100" s="64"/>
      <c r="D100" s="64"/>
      <c r="E100" s="64"/>
      <c r="F100" s="64"/>
      <c r="G100" s="64">
        <f>SUM(G95:G99)</f>
        <v>828</v>
      </c>
      <c r="H100" s="42"/>
      <c r="I100" s="42"/>
      <c r="J100" s="42"/>
      <c r="K100" s="59"/>
      <c r="L100" s="59"/>
      <c r="M100" s="59"/>
      <c r="N100" s="59"/>
      <c r="O100" s="59"/>
      <c r="P100" s="59"/>
      <c r="Q100" s="59"/>
      <c r="R100" s="60"/>
    </row>
    <row r="101" spans="1:18" s="27" customFormat="1" ht="18.75" customHeight="1">
      <c r="A101" s="63"/>
      <c r="B101" s="67" t="s">
        <v>175</v>
      </c>
      <c r="C101" s="71"/>
      <c r="D101" s="71"/>
      <c r="E101" s="71"/>
      <c r="F101" s="71"/>
      <c r="G101" s="68">
        <f>G100+G94</f>
        <v>6588</v>
      </c>
      <c r="H101" s="42"/>
      <c r="I101" s="42"/>
      <c r="J101" s="42"/>
      <c r="K101" s="59"/>
      <c r="L101" s="59"/>
      <c r="M101" s="59"/>
      <c r="N101" s="59"/>
      <c r="O101" s="59"/>
      <c r="P101" s="59"/>
      <c r="Q101" s="59"/>
      <c r="R101" s="60"/>
    </row>
    <row r="102" spans="1:18" ht="15" customHeight="1">
      <c r="A102" s="72"/>
      <c r="B102" s="28" t="s">
        <v>176</v>
      </c>
      <c r="C102" s="23"/>
      <c r="D102" s="23"/>
      <c r="E102" s="23"/>
      <c r="F102" s="23"/>
      <c r="G102" s="23"/>
      <c r="H102" s="23"/>
      <c r="I102" s="23"/>
      <c r="J102" s="23"/>
      <c r="K102" s="23">
        <v>17</v>
      </c>
      <c r="L102" s="23">
        <v>16</v>
      </c>
      <c r="M102" s="23">
        <v>12</v>
      </c>
      <c r="N102" s="23">
        <v>10</v>
      </c>
      <c r="O102" s="23">
        <v>10</v>
      </c>
      <c r="P102" s="23">
        <v>9</v>
      </c>
      <c r="Q102" s="23"/>
      <c r="R102" s="73">
        <v>7</v>
      </c>
    </row>
    <row r="103" spans="1:18" s="27" customFormat="1" ht="15" customHeight="1">
      <c r="A103" s="72"/>
      <c r="B103" s="28" t="s">
        <v>177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73">
        <v>2</v>
      </c>
    </row>
    <row r="104" spans="1:18" s="27" customFormat="1" ht="15" customHeight="1" thickBot="1">
      <c r="A104" s="74"/>
      <c r="B104" s="75" t="s">
        <v>37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>
        <v>1</v>
      </c>
      <c r="M104" s="76">
        <v>4</v>
      </c>
      <c r="N104" s="76">
        <v>2</v>
      </c>
      <c r="O104" s="76">
        <v>2</v>
      </c>
      <c r="P104" s="76">
        <v>4</v>
      </c>
      <c r="Q104" s="76"/>
      <c r="R104" s="77">
        <v>4</v>
      </c>
    </row>
    <row r="105" spans="1:18" s="27" customFormat="1" ht="15" customHeight="1">
      <c r="A105" s="78"/>
      <c r="B105" s="85" t="s">
        <v>188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79"/>
    </row>
    <row r="106" spans="1:18" s="27" customFormat="1" ht="15" customHeight="1">
      <c r="A106" s="78"/>
      <c r="B106" s="127" t="s">
        <v>189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</row>
    <row r="107" spans="1:18" s="27" customFormat="1" ht="30" customHeight="1">
      <c r="A107" s="78"/>
      <c r="B107" s="127" t="s">
        <v>190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</row>
    <row r="108" spans="1:18" s="27" customFormat="1" ht="35.25" customHeight="1">
      <c r="A108" s="78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</row>
    <row r="109" spans="1:18" s="27" customFormat="1" ht="35.25" customHeight="1">
      <c r="A109" s="78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s="27" customFormat="1" ht="15" customHeight="1">
      <c r="A110" s="78"/>
      <c r="B110" s="84"/>
      <c r="C110" s="15"/>
      <c r="D110" s="15"/>
      <c r="E110" s="15"/>
      <c r="F110" s="15"/>
      <c r="G110" s="15"/>
      <c r="H110" s="15"/>
      <c r="I110" s="15"/>
      <c r="J110" s="15"/>
      <c r="K110" s="15"/>
      <c r="L110" s="17"/>
      <c r="M110" s="15"/>
      <c r="N110" s="15"/>
      <c r="O110" s="15"/>
      <c r="P110" s="15"/>
      <c r="Q110" s="15"/>
      <c r="R110" s="79"/>
    </row>
    <row r="111" spans="1:18" ht="15" customHeight="1">
      <c r="A111" s="18"/>
      <c r="B111" s="126"/>
      <c r="C111" s="126"/>
      <c r="D111" s="16"/>
      <c r="E111" s="17" t="s">
        <v>186</v>
      </c>
      <c r="F111" s="17"/>
      <c r="G111" s="17"/>
      <c r="H111" s="17"/>
      <c r="I111" s="17"/>
      <c r="L111" s="110" t="s">
        <v>262</v>
      </c>
      <c r="M111" s="110"/>
      <c r="N111" s="110"/>
      <c r="R111" s="80"/>
    </row>
    <row r="112" spans="1:18" ht="64.5" customHeight="1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</row>
    <row r="113" ht="15" customHeight="1"/>
    <row r="114" ht="15" customHeight="1"/>
    <row r="115" ht="23.45" customHeight="1"/>
    <row r="116" ht="48.75" customHeight="1"/>
  </sheetData>
  <mergeCells count="88">
    <mergeCell ref="B111:C111"/>
    <mergeCell ref="B107:R107"/>
    <mergeCell ref="B106:R106"/>
    <mergeCell ref="B108:R108"/>
    <mergeCell ref="A71:A74"/>
    <mergeCell ref="M72:N72"/>
    <mergeCell ref="O72:P72"/>
    <mergeCell ref="Q72:R72"/>
    <mergeCell ref="B71:B74"/>
    <mergeCell ref="F71:F74"/>
    <mergeCell ref="C72:C74"/>
    <mergeCell ref="E72:E74"/>
    <mergeCell ref="G72:G74"/>
    <mergeCell ref="H73:H74"/>
    <mergeCell ref="I73:I74"/>
    <mergeCell ref="J73:J74"/>
    <mergeCell ref="R40:R41"/>
    <mergeCell ref="B43:G43"/>
    <mergeCell ref="B57:G57"/>
    <mergeCell ref="C71:E71"/>
    <mergeCell ref="G71:J71"/>
    <mergeCell ref="K71:R71"/>
    <mergeCell ref="Q40:Q41"/>
    <mergeCell ref="R73:R74"/>
    <mergeCell ref="D72:D74"/>
    <mergeCell ref="L73:L74"/>
    <mergeCell ref="M73:M74"/>
    <mergeCell ref="H72:J72"/>
    <mergeCell ref="K72:L72"/>
    <mergeCell ref="N73:N74"/>
    <mergeCell ref="O73:O74"/>
    <mergeCell ref="K73:K74"/>
    <mergeCell ref="P73:P74"/>
    <mergeCell ref="Q73:Q74"/>
    <mergeCell ref="K38:R38"/>
    <mergeCell ref="C39:C41"/>
    <mergeCell ref="E39:E41"/>
    <mergeCell ref="G39:G41"/>
    <mergeCell ref="H39:J39"/>
    <mergeCell ref="H40:H41"/>
    <mergeCell ref="K39:L39"/>
    <mergeCell ref="M39:N39"/>
    <mergeCell ref="O39:P39"/>
    <mergeCell ref="Q39:R39"/>
    <mergeCell ref="K40:K41"/>
    <mergeCell ref="L40:L41"/>
    <mergeCell ref="M40:M41"/>
    <mergeCell ref="N40:N41"/>
    <mergeCell ref="O40:O41"/>
    <mergeCell ref="P40:P41"/>
    <mergeCell ref="B33:G33"/>
    <mergeCell ref="A38:A41"/>
    <mergeCell ref="B38:B41"/>
    <mergeCell ref="C38:E38"/>
    <mergeCell ref="F38:F41"/>
    <mergeCell ref="G38:J38"/>
    <mergeCell ref="I40:I41"/>
    <mergeCell ref="J40:J41"/>
    <mergeCell ref="D39:D41"/>
    <mergeCell ref="O5:O6"/>
    <mergeCell ref="N5:N6"/>
    <mergeCell ref="B26:G26"/>
    <mergeCell ref="B8:G8"/>
    <mergeCell ref="L5:L6"/>
    <mergeCell ref="M5:M6"/>
    <mergeCell ref="G4:G6"/>
    <mergeCell ref="H4:J4"/>
    <mergeCell ref="J5:J6"/>
    <mergeCell ref="K5:K6"/>
    <mergeCell ref="H5:H6"/>
    <mergeCell ref="I5:I6"/>
    <mergeCell ref="D4:D6"/>
    <mergeCell ref="F1:K1"/>
    <mergeCell ref="A3:A6"/>
    <mergeCell ref="B3:B6"/>
    <mergeCell ref="C3:E3"/>
    <mergeCell ref="F3:F6"/>
    <mergeCell ref="C4:C6"/>
    <mergeCell ref="E4:E6"/>
    <mergeCell ref="G3:J3"/>
    <mergeCell ref="K3:R3"/>
    <mergeCell ref="K4:L4"/>
    <mergeCell ref="M4:N4"/>
    <mergeCell ref="O4:P4"/>
    <mergeCell ref="Q4:R4"/>
    <mergeCell ref="P5:P6"/>
    <mergeCell ref="Q5:Q6"/>
    <mergeCell ref="R5:R6"/>
  </mergeCells>
  <phoneticPr fontId="0" type="noConversion"/>
  <pageMargins left="0.78740157480314965" right="0.39370078740157483" top="0.98425196850393704" bottom="0.39370078740157483" header="0.51181102362204722" footer="0.51181102362204722"/>
  <pageSetup paperSize="9" scale="57" fitToHeight="0" orientation="landscape" r:id="rId1"/>
  <headerFooter alignWithMargins="0"/>
  <rowBreaks count="2" manualBreakCount="2">
    <brk id="37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8"/>
  <sheetViews>
    <sheetView zoomScale="75" zoomScaleNormal="75" workbookViewId="0">
      <selection activeCell="AJ12" sqref="AJ12"/>
    </sheetView>
  </sheetViews>
  <sheetFormatPr defaultRowHeight="12.75"/>
  <cols>
    <col min="1" max="53" width="5" customWidth="1"/>
  </cols>
  <sheetData>
    <row r="1" spans="1:5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8">
      <c r="A3" s="195" t="s">
        <v>242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</row>
    <row r="4" spans="1:5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22.5" customHeight="1" thickBot="1">
      <c r="A6" s="204" t="s">
        <v>191</v>
      </c>
      <c r="B6" s="207" t="s">
        <v>192</v>
      </c>
      <c r="C6" s="208"/>
      <c r="D6" s="208"/>
      <c r="E6" s="208"/>
      <c r="F6" s="208" t="s">
        <v>193</v>
      </c>
      <c r="G6" s="208"/>
      <c r="H6" s="208"/>
      <c r="I6" s="208"/>
      <c r="J6" s="208" t="s">
        <v>194</v>
      </c>
      <c r="K6" s="208"/>
      <c r="L6" s="208"/>
      <c r="M6" s="208"/>
      <c r="N6" s="208"/>
      <c r="O6" s="208" t="s">
        <v>195</v>
      </c>
      <c r="P6" s="208"/>
      <c r="Q6" s="208"/>
      <c r="R6" s="208"/>
      <c r="S6" s="208" t="s">
        <v>196</v>
      </c>
      <c r="T6" s="208"/>
      <c r="U6" s="208"/>
      <c r="V6" s="208"/>
      <c r="W6" s="208"/>
      <c r="X6" s="208" t="s">
        <v>197</v>
      </c>
      <c r="Y6" s="208"/>
      <c r="Z6" s="208"/>
      <c r="AA6" s="208"/>
      <c r="AB6" s="208" t="s">
        <v>198</v>
      </c>
      <c r="AC6" s="208"/>
      <c r="AD6" s="208"/>
      <c r="AE6" s="208"/>
      <c r="AF6" s="208" t="s">
        <v>199</v>
      </c>
      <c r="AG6" s="208"/>
      <c r="AH6" s="208"/>
      <c r="AI6" s="208"/>
      <c r="AJ6" s="208" t="s">
        <v>200</v>
      </c>
      <c r="AK6" s="208"/>
      <c r="AL6" s="208"/>
      <c r="AM6" s="208"/>
      <c r="AN6" s="208"/>
      <c r="AO6" s="208" t="s">
        <v>201</v>
      </c>
      <c r="AP6" s="208"/>
      <c r="AQ6" s="208"/>
      <c r="AR6" s="208"/>
      <c r="AS6" s="208" t="s">
        <v>202</v>
      </c>
      <c r="AT6" s="208"/>
      <c r="AU6" s="208"/>
      <c r="AV6" s="208"/>
      <c r="AW6" s="208"/>
      <c r="AX6" s="208" t="s">
        <v>203</v>
      </c>
      <c r="AY6" s="208"/>
      <c r="AZ6" s="208"/>
      <c r="BA6" s="209"/>
    </row>
    <row r="7" spans="1:53" ht="19.5" thickBot="1">
      <c r="A7" s="205"/>
      <c r="B7" s="210" t="s">
        <v>204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2"/>
    </row>
    <row r="8" spans="1:53" ht="12.75" customHeight="1">
      <c r="A8" s="205"/>
      <c r="B8" s="202">
        <v>1</v>
      </c>
      <c r="C8" s="200">
        <v>2</v>
      </c>
      <c r="D8" s="202">
        <v>3</v>
      </c>
      <c r="E8" s="200">
        <v>4</v>
      </c>
      <c r="F8" s="202">
        <v>5</v>
      </c>
      <c r="G8" s="200">
        <v>6</v>
      </c>
      <c r="H8" s="202">
        <v>7</v>
      </c>
      <c r="I8" s="200">
        <v>8</v>
      </c>
      <c r="J8" s="202">
        <v>9</v>
      </c>
      <c r="K8" s="200">
        <v>10</v>
      </c>
      <c r="L8" s="202">
        <v>11</v>
      </c>
      <c r="M8" s="200">
        <v>12</v>
      </c>
      <c r="N8" s="202">
        <v>13</v>
      </c>
      <c r="O8" s="200">
        <v>14</v>
      </c>
      <c r="P8" s="202">
        <v>15</v>
      </c>
      <c r="Q8" s="200">
        <v>16</v>
      </c>
      <c r="R8" s="202">
        <v>17</v>
      </c>
      <c r="S8" s="200">
        <v>18</v>
      </c>
      <c r="T8" s="202">
        <v>19</v>
      </c>
      <c r="U8" s="200">
        <v>20</v>
      </c>
      <c r="V8" s="202">
        <v>21</v>
      </c>
      <c r="W8" s="200">
        <v>22</v>
      </c>
      <c r="X8" s="202">
        <v>23</v>
      </c>
      <c r="Y8" s="200">
        <v>24</v>
      </c>
      <c r="Z8" s="202">
        <v>25</v>
      </c>
      <c r="AA8" s="200">
        <v>26</v>
      </c>
      <c r="AB8" s="202">
        <v>27</v>
      </c>
      <c r="AC8" s="200">
        <v>28</v>
      </c>
      <c r="AD8" s="202">
        <v>29</v>
      </c>
      <c r="AE8" s="200">
        <v>30</v>
      </c>
      <c r="AF8" s="202">
        <v>31</v>
      </c>
      <c r="AG8" s="200">
        <v>32</v>
      </c>
      <c r="AH8" s="202">
        <v>33</v>
      </c>
      <c r="AI8" s="200">
        <v>34</v>
      </c>
      <c r="AJ8" s="202">
        <v>35</v>
      </c>
      <c r="AK8" s="200">
        <v>36</v>
      </c>
      <c r="AL8" s="202">
        <v>37</v>
      </c>
      <c r="AM8" s="200">
        <v>38</v>
      </c>
      <c r="AN8" s="202">
        <v>39</v>
      </c>
      <c r="AO8" s="200">
        <v>40</v>
      </c>
      <c r="AP8" s="202">
        <v>41</v>
      </c>
      <c r="AQ8" s="200">
        <v>42</v>
      </c>
      <c r="AR8" s="202">
        <v>43</v>
      </c>
      <c r="AS8" s="200">
        <v>44</v>
      </c>
      <c r="AT8" s="202">
        <v>45</v>
      </c>
      <c r="AU8" s="200">
        <v>46</v>
      </c>
      <c r="AV8" s="202">
        <v>47</v>
      </c>
      <c r="AW8" s="200">
        <v>48</v>
      </c>
      <c r="AX8" s="202">
        <v>49</v>
      </c>
      <c r="AY8" s="200">
        <v>50</v>
      </c>
      <c r="AZ8" s="202">
        <v>51</v>
      </c>
      <c r="BA8" s="200">
        <v>52</v>
      </c>
    </row>
    <row r="9" spans="1:53" ht="13.5" customHeight="1" thickBot="1">
      <c r="A9" s="206"/>
      <c r="B9" s="203"/>
      <c r="C9" s="201"/>
      <c r="D9" s="203"/>
      <c r="E9" s="201"/>
      <c r="F9" s="203"/>
      <c r="G9" s="201"/>
      <c r="H9" s="203"/>
      <c r="I9" s="201"/>
      <c r="J9" s="203"/>
      <c r="K9" s="201"/>
      <c r="L9" s="203"/>
      <c r="M9" s="201"/>
      <c r="N9" s="203"/>
      <c r="O9" s="201"/>
      <c r="P9" s="203"/>
      <c r="Q9" s="201"/>
      <c r="R9" s="203"/>
      <c r="S9" s="201"/>
      <c r="T9" s="203"/>
      <c r="U9" s="201"/>
      <c r="V9" s="203"/>
      <c r="W9" s="201"/>
      <c r="X9" s="203"/>
      <c r="Y9" s="201"/>
      <c r="Z9" s="203"/>
      <c r="AA9" s="201"/>
      <c r="AB9" s="203"/>
      <c r="AC9" s="201"/>
      <c r="AD9" s="203"/>
      <c r="AE9" s="201"/>
      <c r="AF9" s="203"/>
      <c r="AG9" s="201"/>
      <c r="AH9" s="203"/>
      <c r="AI9" s="201"/>
      <c r="AJ9" s="203"/>
      <c r="AK9" s="201"/>
      <c r="AL9" s="203"/>
      <c r="AM9" s="201"/>
      <c r="AN9" s="203"/>
      <c r="AO9" s="201"/>
      <c r="AP9" s="203"/>
      <c r="AQ9" s="201"/>
      <c r="AR9" s="203"/>
      <c r="AS9" s="201"/>
      <c r="AT9" s="203"/>
      <c r="AU9" s="201"/>
      <c r="AV9" s="203"/>
      <c r="AW9" s="201"/>
      <c r="AX9" s="203"/>
      <c r="AY9" s="201"/>
      <c r="AZ9" s="203"/>
      <c r="BA9" s="201"/>
    </row>
    <row r="10" spans="1:53" ht="33" customHeight="1" thickBot="1">
      <c r="A10" s="2" t="s">
        <v>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19</v>
      </c>
      <c r="O10" s="3"/>
      <c r="P10" s="3"/>
      <c r="Q10" s="3"/>
      <c r="R10" s="3"/>
      <c r="S10" s="3"/>
      <c r="T10" s="3"/>
      <c r="U10" s="3" t="s">
        <v>205</v>
      </c>
      <c r="V10" s="3" t="s">
        <v>205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>
        <v>19</v>
      </c>
      <c r="AI10" s="3"/>
      <c r="AJ10" s="3"/>
      <c r="AK10" s="3"/>
      <c r="AL10" s="3"/>
      <c r="AM10" s="3"/>
      <c r="AN10" s="4"/>
      <c r="AO10" s="3"/>
      <c r="AP10" s="3" t="s">
        <v>206</v>
      </c>
      <c r="AQ10" s="3" t="s">
        <v>11</v>
      </c>
      <c r="AR10" s="4" t="s">
        <v>261</v>
      </c>
      <c r="AS10" s="3" t="s">
        <v>205</v>
      </c>
      <c r="AT10" s="3" t="s">
        <v>205</v>
      </c>
      <c r="AU10" s="3" t="s">
        <v>205</v>
      </c>
      <c r="AV10" s="3" t="s">
        <v>205</v>
      </c>
      <c r="AW10" s="3" t="s">
        <v>205</v>
      </c>
      <c r="AX10" s="3" t="s">
        <v>205</v>
      </c>
      <c r="AY10" s="3" t="s">
        <v>205</v>
      </c>
      <c r="AZ10" s="3" t="s">
        <v>205</v>
      </c>
      <c r="BA10" s="3" t="s">
        <v>205</v>
      </c>
    </row>
    <row r="11" spans="1:53" ht="31.5" customHeight="1" thickBot="1">
      <c r="A11" s="5" t="s">
        <v>30</v>
      </c>
      <c r="B11" s="6"/>
      <c r="C11" s="6"/>
      <c r="D11" s="6"/>
      <c r="E11" s="6"/>
      <c r="F11" s="6"/>
      <c r="G11" s="6"/>
      <c r="H11" s="6" t="s">
        <v>208</v>
      </c>
      <c r="I11" s="6" t="s">
        <v>208</v>
      </c>
      <c r="J11" s="6"/>
      <c r="K11" s="6">
        <v>16</v>
      </c>
      <c r="L11" s="6"/>
      <c r="M11" s="6"/>
      <c r="N11" s="6"/>
      <c r="O11" s="6"/>
      <c r="P11" s="6"/>
      <c r="Q11" s="6"/>
      <c r="R11" s="6"/>
      <c r="S11" s="6"/>
      <c r="T11" s="6" t="s">
        <v>207</v>
      </c>
      <c r="U11" s="6" t="s">
        <v>207</v>
      </c>
      <c r="V11" s="6" t="s">
        <v>205</v>
      </c>
      <c r="W11" s="6" t="s">
        <v>205</v>
      </c>
      <c r="X11" s="6"/>
      <c r="Y11" s="6"/>
      <c r="Z11" s="6"/>
      <c r="AA11" s="6" t="s">
        <v>208</v>
      </c>
      <c r="AB11" s="6" t="s">
        <v>208</v>
      </c>
      <c r="AC11" s="6">
        <v>14</v>
      </c>
      <c r="AD11" s="6"/>
      <c r="AE11" s="6"/>
      <c r="AF11" s="6"/>
      <c r="AG11" s="6" t="s">
        <v>208</v>
      </c>
      <c r="AH11" s="6" t="s">
        <v>208</v>
      </c>
      <c r="AI11" s="6"/>
      <c r="AJ11" s="6"/>
      <c r="AK11" s="6"/>
      <c r="AL11" s="6" t="s">
        <v>208</v>
      </c>
      <c r="AM11" s="6" t="s">
        <v>208</v>
      </c>
      <c r="AN11" s="6"/>
      <c r="AO11" s="6"/>
      <c r="AP11" s="6"/>
      <c r="AQ11" s="6"/>
      <c r="AR11" s="6" t="s">
        <v>207</v>
      </c>
      <c r="AS11" s="3" t="s">
        <v>205</v>
      </c>
      <c r="AT11" s="3" t="s">
        <v>205</v>
      </c>
      <c r="AU11" s="3" t="s">
        <v>205</v>
      </c>
      <c r="AV11" s="3" t="s">
        <v>205</v>
      </c>
      <c r="AW11" s="3" t="s">
        <v>205</v>
      </c>
      <c r="AX11" s="3" t="s">
        <v>205</v>
      </c>
      <c r="AY11" s="3" t="s">
        <v>205</v>
      </c>
      <c r="AZ11" s="3" t="s">
        <v>205</v>
      </c>
      <c r="BA11" s="3" t="s">
        <v>205</v>
      </c>
    </row>
    <row r="12" spans="1:53" ht="31.5" customHeight="1" thickBot="1">
      <c r="A12" s="2" t="s">
        <v>31</v>
      </c>
      <c r="B12" s="3"/>
      <c r="C12" s="3"/>
      <c r="D12" s="3" t="s">
        <v>208</v>
      </c>
      <c r="E12" s="3" t="s">
        <v>208</v>
      </c>
      <c r="F12" s="3" t="s">
        <v>208</v>
      </c>
      <c r="G12" s="3" t="s">
        <v>208</v>
      </c>
      <c r="H12" s="3"/>
      <c r="I12" s="3">
        <v>14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 t="s">
        <v>207</v>
      </c>
      <c r="U12" s="6" t="s">
        <v>205</v>
      </c>
      <c r="V12" s="6" t="s">
        <v>205</v>
      </c>
      <c r="W12" s="3"/>
      <c r="X12" s="3"/>
      <c r="Y12" s="3"/>
      <c r="Z12" s="3"/>
      <c r="AA12" s="3" t="s">
        <v>208</v>
      </c>
      <c r="AB12" s="3" t="s">
        <v>208</v>
      </c>
      <c r="AC12" s="3" t="s">
        <v>208</v>
      </c>
      <c r="AD12" s="3"/>
      <c r="AE12" s="3">
        <v>13</v>
      </c>
      <c r="AF12" s="3"/>
      <c r="AG12" s="3"/>
      <c r="AH12" s="3"/>
      <c r="AI12" s="3"/>
      <c r="AJ12" s="3"/>
      <c r="AK12" s="3"/>
      <c r="AL12" s="3"/>
      <c r="AM12" s="3" t="s">
        <v>207</v>
      </c>
      <c r="AN12" s="3" t="s">
        <v>207</v>
      </c>
      <c r="AO12" s="3" t="s">
        <v>209</v>
      </c>
      <c r="AP12" s="3" t="s">
        <v>209</v>
      </c>
      <c r="AQ12" s="3" t="s">
        <v>209</v>
      </c>
      <c r="AR12" s="3" t="s">
        <v>209</v>
      </c>
      <c r="AS12" s="3" t="s">
        <v>205</v>
      </c>
      <c r="AT12" s="3" t="s">
        <v>205</v>
      </c>
      <c r="AU12" s="3" t="s">
        <v>205</v>
      </c>
      <c r="AV12" s="3" t="s">
        <v>205</v>
      </c>
      <c r="AW12" s="3" t="s">
        <v>205</v>
      </c>
      <c r="AX12" s="3" t="s">
        <v>205</v>
      </c>
      <c r="AY12" s="3" t="s">
        <v>205</v>
      </c>
      <c r="AZ12" s="3" t="s">
        <v>205</v>
      </c>
      <c r="BA12" s="3" t="s">
        <v>205</v>
      </c>
    </row>
    <row r="13" spans="1:53" ht="30" customHeight="1" thickBot="1">
      <c r="A13" s="7" t="s">
        <v>32</v>
      </c>
      <c r="B13" s="8" t="s">
        <v>210</v>
      </c>
      <c r="C13" s="8" t="s">
        <v>210</v>
      </c>
      <c r="D13" s="8" t="s">
        <v>210</v>
      </c>
      <c r="E13" s="8" t="s">
        <v>210</v>
      </c>
      <c r="F13" s="8" t="s">
        <v>210</v>
      </c>
      <c r="G13" s="8" t="s">
        <v>210</v>
      </c>
      <c r="H13" s="8" t="s">
        <v>210</v>
      </c>
      <c r="I13" s="8" t="s">
        <v>210</v>
      </c>
      <c r="J13" s="8" t="s">
        <v>210</v>
      </c>
      <c r="K13" s="8" t="s">
        <v>210</v>
      </c>
      <c r="L13" s="8" t="s">
        <v>210</v>
      </c>
      <c r="M13" s="8" t="s">
        <v>210</v>
      </c>
      <c r="N13" s="8" t="s">
        <v>210</v>
      </c>
      <c r="O13" s="8" t="s">
        <v>210</v>
      </c>
      <c r="P13" s="8" t="s">
        <v>210</v>
      </c>
      <c r="Q13" s="8" t="s">
        <v>210</v>
      </c>
      <c r="R13" s="8" t="s">
        <v>210</v>
      </c>
      <c r="S13" s="8" t="s">
        <v>205</v>
      </c>
      <c r="T13" s="8" t="s">
        <v>205</v>
      </c>
      <c r="U13" s="8"/>
      <c r="V13" s="8">
        <v>10</v>
      </c>
      <c r="W13" s="8"/>
      <c r="X13" s="8"/>
      <c r="Y13" s="8"/>
      <c r="Z13" s="8"/>
      <c r="AA13" s="8"/>
      <c r="AB13" s="8"/>
      <c r="AC13" s="8"/>
      <c r="AD13" s="8"/>
      <c r="AE13" s="8" t="s">
        <v>207</v>
      </c>
      <c r="AF13" s="8" t="s">
        <v>207</v>
      </c>
      <c r="AG13" s="8" t="s">
        <v>211</v>
      </c>
      <c r="AH13" s="8" t="s">
        <v>211</v>
      </c>
      <c r="AI13" s="8" t="s">
        <v>211</v>
      </c>
      <c r="AJ13" s="8" t="s">
        <v>211</v>
      </c>
      <c r="AK13" s="8" t="s">
        <v>212</v>
      </c>
      <c r="AL13" s="8" t="s">
        <v>212</v>
      </c>
      <c r="AM13" s="8" t="s">
        <v>212</v>
      </c>
      <c r="AN13" s="8" t="s">
        <v>212</v>
      </c>
      <c r="AO13" s="8" t="s">
        <v>212</v>
      </c>
      <c r="AP13" s="8" t="s">
        <v>212</v>
      </c>
      <c r="AQ13" s="8" t="s">
        <v>212</v>
      </c>
      <c r="AR13" s="8" t="s">
        <v>213</v>
      </c>
      <c r="AS13" s="8"/>
      <c r="AT13" s="8"/>
      <c r="AU13" s="8"/>
      <c r="AV13" s="8"/>
      <c r="AW13" s="8"/>
      <c r="AX13" s="8"/>
      <c r="AY13" s="8"/>
      <c r="AZ13" s="8"/>
      <c r="BA13" s="9"/>
    </row>
    <row r="14" spans="1:5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">
      <c r="A15" s="195" t="s">
        <v>214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</row>
    <row r="16" spans="1:53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63" customHeight="1" thickBot="1">
      <c r="A17" s="196" t="s">
        <v>215</v>
      </c>
      <c r="B17" s="197"/>
      <c r="C17" s="197"/>
      <c r="D17" s="197"/>
      <c r="E17" s="198"/>
      <c r="F17" s="196" t="s">
        <v>216</v>
      </c>
      <c r="G17" s="197"/>
      <c r="H17" s="197"/>
      <c r="I17" s="197"/>
      <c r="J17" s="198"/>
      <c r="K17" s="185" t="s">
        <v>217</v>
      </c>
      <c r="L17" s="186"/>
      <c r="M17" s="186"/>
      <c r="N17" s="186"/>
      <c r="O17" s="187"/>
      <c r="P17" s="188" t="s">
        <v>218</v>
      </c>
      <c r="Q17" s="186"/>
      <c r="R17" s="186"/>
      <c r="S17" s="186"/>
      <c r="T17" s="191"/>
      <c r="U17" s="185" t="s">
        <v>219</v>
      </c>
      <c r="V17" s="186"/>
      <c r="W17" s="186"/>
      <c r="X17" s="186"/>
      <c r="Y17" s="186"/>
      <c r="Z17" s="187"/>
      <c r="AA17" s="199" t="s">
        <v>225</v>
      </c>
      <c r="AB17" s="189"/>
      <c r="AC17" s="189"/>
      <c r="AD17" s="190"/>
      <c r="AE17" s="185" t="s">
        <v>220</v>
      </c>
      <c r="AF17" s="186"/>
      <c r="AG17" s="186"/>
      <c r="AH17" s="187"/>
      <c r="AI17" s="188" t="s">
        <v>221</v>
      </c>
      <c r="AJ17" s="189"/>
      <c r="AK17" s="189"/>
      <c r="AL17" s="190"/>
      <c r="AM17" s="185" t="s">
        <v>222</v>
      </c>
      <c r="AN17" s="186"/>
      <c r="AO17" s="186"/>
      <c r="AP17" s="186"/>
      <c r="AQ17" s="187"/>
      <c r="AR17" s="188" t="s">
        <v>223</v>
      </c>
      <c r="AS17" s="186"/>
      <c r="AT17" s="186"/>
      <c r="AU17" s="186"/>
      <c r="AV17" s="191"/>
      <c r="AW17" s="192" t="s">
        <v>224</v>
      </c>
      <c r="AX17" s="193"/>
      <c r="AY17" s="193"/>
      <c r="AZ17" s="193"/>
      <c r="BA17" s="194"/>
    </row>
    <row r="18" spans="1:5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">
      <c r="A19" s="195" t="s">
        <v>226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"/>
    </row>
    <row r="20" spans="1:53" ht="18.75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"/>
    </row>
    <row r="21" spans="1:53" ht="36" customHeight="1" thickBot="1">
      <c r="A21" s="10"/>
      <c r="B21" s="11"/>
      <c r="C21" s="11"/>
      <c r="D21" s="152" t="s">
        <v>227</v>
      </c>
      <c r="E21" s="153"/>
      <c r="F21" s="147" t="s">
        <v>215</v>
      </c>
      <c r="G21" s="145"/>
      <c r="H21" s="145"/>
      <c r="I21" s="145"/>
      <c r="J21" s="145"/>
      <c r="K21" s="146"/>
      <c r="L21" s="152" t="s">
        <v>228</v>
      </c>
      <c r="M21" s="175"/>
      <c r="N21" s="175"/>
      <c r="O21" s="176"/>
      <c r="P21" s="144" t="s">
        <v>229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8"/>
      <c r="AJ21" s="149" t="s">
        <v>153</v>
      </c>
      <c r="AK21" s="150"/>
      <c r="AL21" s="150"/>
      <c r="AM21" s="151"/>
      <c r="AN21" s="179" t="s">
        <v>168</v>
      </c>
      <c r="AO21" s="180"/>
      <c r="AP21" s="180"/>
      <c r="AQ21" s="181"/>
      <c r="AR21" s="149" t="s">
        <v>230</v>
      </c>
      <c r="AS21" s="150"/>
      <c r="AT21" s="150"/>
      <c r="AU21" s="151"/>
      <c r="AV21" s="156" t="s">
        <v>231</v>
      </c>
      <c r="AW21" s="150"/>
      <c r="AX21" s="150"/>
      <c r="AY21" s="151"/>
      <c r="AZ21" s="12"/>
      <c r="BA21" s="1"/>
    </row>
    <row r="22" spans="1:53" ht="40.5" customHeight="1" thickBot="1">
      <c r="A22" s="10"/>
      <c r="B22" s="11"/>
      <c r="C22" s="11"/>
      <c r="D22" s="154"/>
      <c r="E22" s="155"/>
      <c r="F22" s="147" t="s">
        <v>232</v>
      </c>
      <c r="G22" s="145"/>
      <c r="H22" s="148"/>
      <c r="I22" s="157" t="s">
        <v>233</v>
      </c>
      <c r="J22" s="158"/>
      <c r="K22" s="159"/>
      <c r="L22" s="154"/>
      <c r="M22" s="177"/>
      <c r="N22" s="177"/>
      <c r="O22" s="178"/>
      <c r="P22" s="160" t="s">
        <v>234</v>
      </c>
      <c r="Q22" s="161"/>
      <c r="R22" s="161"/>
      <c r="S22" s="162"/>
      <c r="T22" s="163" t="s">
        <v>235</v>
      </c>
      <c r="U22" s="164"/>
      <c r="V22" s="164"/>
      <c r="W22" s="165"/>
      <c r="X22" s="166" t="s">
        <v>236</v>
      </c>
      <c r="Y22" s="167"/>
      <c r="Z22" s="167"/>
      <c r="AA22" s="168"/>
      <c r="AB22" s="169" t="s">
        <v>237</v>
      </c>
      <c r="AC22" s="170"/>
      <c r="AD22" s="170"/>
      <c r="AE22" s="171"/>
      <c r="AF22" s="166" t="s">
        <v>238</v>
      </c>
      <c r="AG22" s="167"/>
      <c r="AH22" s="167"/>
      <c r="AI22" s="168"/>
      <c r="AJ22" s="172" t="s">
        <v>239</v>
      </c>
      <c r="AK22" s="173"/>
      <c r="AL22" s="173"/>
      <c r="AM22" s="174"/>
      <c r="AN22" s="182"/>
      <c r="AO22" s="183"/>
      <c r="AP22" s="183"/>
      <c r="AQ22" s="184"/>
      <c r="AR22" s="172" t="s">
        <v>239</v>
      </c>
      <c r="AS22" s="173"/>
      <c r="AT22" s="173"/>
      <c r="AU22" s="174"/>
      <c r="AV22" s="172" t="s">
        <v>239</v>
      </c>
      <c r="AW22" s="173"/>
      <c r="AX22" s="173"/>
      <c r="AY22" s="174"/>
      <c r="AZ22" s="12"/>
      <c r="BA22" s="1"/>
    </row>
    <row r="23" spans="1:53" ht="47.25" customHeight="1" thickBot="1">
      <c r="A23" s="13"/>
      <c r="B23" s="13"/>
      <c r="C23" s="13"/>
      <c r="D23" s="147" t="s">
        <v>29</v>
      </c>
      <c r="E23" s="146"/>
      <c r="F23" s="147" t="s">
        <v>240</v>
      </c>
      <c r="G23" s="145"/>
      <c r="H23" s="148"/>
      <c r="I23" s="144">
        <v>1398</v>
      </c>
      <c r="J23" s="145"/>
      <c r="K23" s="146"/>
      <c r="L23" s="147">
        <v>0.5</v>
      </c>
      <c r="M23" s="145"/>
      <c r="N23" s="145"/>
      <c r="O23" s="148"/>
      <c r="P23" s="144">
        <v>1.5</v>
      </c>
      <c r="Q23" s="145"/>
      <c r="R23" s="145"/>
      <c r="S23" s="146"/>
      <c r="T23" s="147"/>
      <c r="U23" s="145"/>
      <c r="V23" s="145"/>
      <c r="W23" s="148"/>
      <c r="X23" s="144"/>
      <c r="Y23" s="145"/>
      <c r="Z23" s="145"/>
      <c r="AA23" s="146"/>
      <c r="AB23" s="149"/>
      <c r="AC23" s="150"/>
      <c r="AD23" s="150"/>
      <c r="AE23" s="151"/>
      <c r="AF23" s="144"/>
      <c r="AG23" s="145"/>
      <c r="AH23" s="145"/>
      <c r="AI23" s="146"/>
      <c r="AJ23" s="147"/>
      <c r="AK23" s="145"/>
      <c r="AL23" s="145"/>
      <c r="AM23" s="148"/>
      <c r="AN23" s="144"/>
      <c r="AO23" s="145"/>
      <c r="AP23" s="145"/>
      <c r="AQ23" s="146"/>
      <c r="AR23" s="147">
        <v>11</v>
      </c>
      <c r="AS23" s="145"/>
      <c r="AT23" s="145"/>
      <c r="AU23" s="148"/>
      <c r="AV23" s="144">
        <v>52</v>
      </c>
      <c r="AW23" s="145"/>
      <c r="AX23" s="145"/>
      <c r="AY23" s="148"/>
      <c r="AZ23" s="13"/>
      <c r="BA23" s="13"/>
    </row>
    <row r="24" spans="1:53" ht="21" customHeight="1">
      <c r="A24" s="13"/>
      <c r="B24" s="13"/>
      <c r="C24" s="13"/>
      <c r="D24" s="139" t="s">
        <v>30</v>
      </c>
      <c r="E24" s="143"/>
      <c r="F24" s="139">
        <v>30</v>
      </c>
      <c r="G24" s="140"/>
      <c r="H24" s="141"/>
      <c r="I24" s="142">
        <v>1080</v>
      </c>
      <c r="J24" s="140"/>
      <c r="K24" s="143"/>
      <c r="L24" s="139">
        <v>3</v>
      </c>
      <c r="M24" s="140"/>
      <c r="N24" s="140"/>
      <c r="O24" s="141"/>
      <c r="P24" s="142"/>
      <c r="Q24" s="140"/>
      <c r="R24" s="140"/>
      <c r="S24" s="143"/>
      <c r="T24" s="139">
        <v>8</v>
      </c>
      <c r="U24" s="140"/>
      <c r="V24" s="140"/>
      <c r="W24" s="141"/>
      <c r="X24" s="142"/>
      <c r="Y24" s="140"/>
      <c r="Z24" s="140"/>
      <c r="AA24" s="143"/>
      <c r="AB24" s="139"/>
      <c r="AC24" s="140"/>
      <c r="AD24" s="140"/>
      <c r="AE24" s="141"/>
      <c r="AF24" s="142"/>
      <c r="AG24" s="140"/>
      <c r="AH24" s="140"/>
      <c r="AI24" s="143"/>
      <c r="AJ24" s="139"/>
      <c r="AK24" s="140"/>
      <c r="AL24" s="140"/>
      <c r="AM24" s="141"/>
      <c r="AN24" s="142"/>
      <c r="AO24" s="140"/>
      <c r="AP24" s="140"/>
      <c r="AQ24" s="143"/>
      <c r="AR24" s="139">
        <v>11</v>
      </c>
      <c r="AS24" s="140"/>
      <c r="AT24" s="140"/>
      <c r="AU24" s="141"/>
      <c r="AV24" s="142">
        <v>52</v>
      </c>
      <c r="AW24" s="140"/>
      <c r="AX24" s="140"/>
      <c r="AY24" s="141"/>
      <c r="AZ24" s="13"/>
      <c r="BA24" s="13"/>
    </row>
    <row r="25" spans="1:53" ht="24" customHeight="1">
      <c r="A25" s="13"/>
      <c r="B25" s="13"/>
      <c r="C25" s="13"/>
      <c r="D25" s="134" t="s">
        <v>31</v>
      </c>
      <c r="E25" s="138"/>
      <c r="F25" s="134">
        <v>27</v>
      </c>
      <c r="G25" s="135"/>
      <c r="H25" s="136"/>
      <c r="I25" s="137">
        <v>972</v>
      </c>
      <c r="J25" s="135"/>
      <c r="K25" s="138"/>
      <c r="L25" s="134">
        <v>3</v>
      </c>
      <c r="M25" s="135"/>
      <c r="N25" s="135"/>
      <c r="O25" s="136"/>
      <c r="P25" s="137"/>
      <c r="Q25" s="135"/>
      <c r="R25" s="135"/>
      <c r="S25" s="138"/>
      <c r="T25" s="134">
        <v>7</v>
      </c>
      <c r="U25" s="135"/>
      <c r="V25" s="135"/>
      <c r="W25" s="136"/>
      <c r="X25" s="137">
        <v>4</v>
      </c>
      <c r="Y25" s="135"/>
      <c r="Z25" s="135"/>
      <c r="AA25" s="138"/>
      <c r="AB25" s="134"/>
      <c r="AC25" s="135"/>
      <c r="AD25" s="135"/>
      <c r="AE25" s="136"/>
      <c r="AF25" s="137"/>
      <c r="AG25" s="135"/>
      <c r="AH25" s="135"/>
      <c r="AI25" s="138"/>
      <c r="AJ25" s="134"/>
      <c r="AK25" s="135"/>
      <c r="AL25" s="135"/>
      <c r="AM25" s="136"/>
      <c r="AN25" s="137"/>
      <c r="AO25" s="135"/>
      <c r="AP25" s="135"/>
      <c r="AQ25" s="138"/>
      <c r="AR25" s="134">
        <v>11</v>
      </c>
      <c r="AS25" s="135"/>
      <c r="AT25" s="135"/>
      <c r="AU25" s="136"/>
      <c r="AV25" s="137">
        <v>52</v>
      </c>
      <c r="AW25" s="135"/>
      <c r="AX25" s="135"/>
      <c r="AY25" s="136"/>
      <c r="AZ25" s="13"/>
      <c r="BA25" s="13"/>
    </row>
    <row r="26" spans="1:53" ht="24" customHeight="1">
      <c r="A26" s="13"/>
      <c r="B26" s="13"/>
      <c r="C26" s="13"/>
      <c r="D26" s="134" t="s">
        <v>32</v>
      </c>
      <c r="E26" s="138"/>
      <c r="F26" s="134">
        <v>10</v>
      </c>
      <c r="G26" s="135"/>
      <c r="H26" s="136"/>
      <c r="I26" s="137">
        <v>360</v>
      </c>
      <c r="J26" s="135"/>
      <c r="K26" s="138"/>
      <c r="L26" s="134">
        <v>2</v>
      </c>
      <c r="M26" s="135"/>
      <c r="N26" s="135"/>
      <c r="O26" s="136"/>
      <c r="P26" s="137"/>
      <c r="Q26" s="135"/>
      <c r="R26" s="135"/>
      <c r="S26" s="138"/>
      <c r="T26" s="134"/>
      <c r="U26" s="135"/>
      <c r="V26" s="135"/>
      <c r="W26" s="136"/>
      <c r="X26" s="137"/>
      <c r="Y26" s="135"/>
      <c r="Z26" s="135"/>
      <c r="AA26" s="138"/>
      <c r="AB26" s="134">
        <v>17</v>
      </c>
      <c r="AC26" s="135"/>
      <c r="AD26" s="135"/>
      <c r="AE26" s="136"/>
      <c r="AF26" s="137">
        <v>4</v>
      </c>
      <c r="AG26" s="135"/>
      <c r="AH26" s="135"/>
      <c r="AI26" s="138"/>
      <c r="AJ26" s="134">
        <v>7</v>
      </c>
      <c r="AK26" s="135"/>
      <c r="AL26" s="135"/>
      <c r="AM26" s="136"/>
      <c r="AN26" s="137">
        <v>1</v>
      </c>
      <c r="AO26" s="135"/>
      <c r="AP26" s="135"/>
      <c r="AQ26" s="138"/>
      <c r="AR26" s="134">
        <v>2</v>
      </c>
      <c r="AS26" s="135"/>
      <c r="AT26" s="135"/>
      <c r="AU26" s="136"/>
      <c r="AV26" s="137">
        <v>43</v>
      </c>
      <c r="AW26" s="135"/>
      <c r="AX26" s="135"/>
      <c r="AY26" s="136"/>
      <c r="AZ26" s="13"/>
      <c r="BA26" s="13"/>
    </row>
    <row r="27" spans="1:53" ht="33.75" customHeight="1" thickBot="1">
      <c r="A27" s="13"/>
      <c r="B27" s="13"/>
      <c r="C27" s="13"/>
      <c r="D27" s="131" t="s">
        <v>241</v>
      </c>
      <c r="E27" s="130"/>
      <c r="F27" s="131">
        <v>106</v>
      </c>
      <c r="G27" s="129"/>
      <c r="H27" s="132"/>
      <c r="I27" s="128">
        <f>SUM(I23:K26)</f>
        <v>3810</v>
      </c>
      <c r="J27" s="129"/>
      <c r="K27" s="130"/>
      <c r="L27" s="131">
        <v>8.5</v>
      </c>
      <c r="M27" s="129"/>
      <c r="N27" s="129"/>
      <c r="O27" s="132"/>
      <c r="P27" s="128">
        <v>1.5</v>
      </c>
      <c r="Q27" s="129"/>
      <c r="R27" s="129"/>
      <c r="S27" s="130"/>
      <c r="T27" s="131">
        <v>15</v>
      </c>
      <c r="U27" s="129"/>
      <c r="V27" s="129"/>
      <c r="W27" s="132"/>
      <c r="X27" s="128">
        <v>4</v>
      </c>
      <c r="Y27" s="129"/>
      <c r="Z27" s="129"/>
      <c r="AA27" s="130"/>
      <c r="AB27" s="131">
        <v>17</v>
      </c>
      <c r="AC27" s="129"/>
      <c r="AD27" s="129"/>
      <c r="AE27" s="132"/>
      <c r="AF27" s="128">
        <v>4</v>
      </c>
      <c r="AG27" s="129"/>
      <c r="AH27" s="129"/>
      <c r="AI27" s="130"/>
      <c r="AJ27" s="131">
        <v>7</v>
      </c>
      <c r="AK27" s="129"/>
      <c r="AL27" s="129"/>
      <c r="AM27" s="132"/>
      <c r="AN27" s="128">
        <v>1</v>
      </c>
      <c r="AO27" s="129"/>
      <c r="AP27" s="129"/>
      <c r="AQ27" s="130"/>
      <c r="AR27" s="131">
        <v>35</v>
      </c>
      <c r="AS27" s="129"/>
      <c r="AT27" s="129"/>
      <c r="AU27" s="132"/>
      <c r="AV27" s="128">
        <v>199</v>
      </c>
      <c r="AW27" s="129"/>
      <c r="AX27" s="129"/>
      <c r="AY27" s="132"/>
      <c r="AZ27" s="13"/>
      <c r="BA27" s="13"/>
    </row>
    <row r="28" spans="1:53">
      <c r="A28" s="133"/>
      <c r="B28" s="13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</sheetData>
  <mergeCells count="164">
    <mergeCell ref="A3:BA3"/>
    <mergeCell ref="A6:A9"/>
    <mergeCell ref="B6:E6"/>
    <mergeCell ref="F6:I6"/>
    <mergeCell ref="J6:N6"/>
    <mergeCell ref="O6:R6"/>
    <mergeCell ref="S6:W6"/>
    <mergeCell ref="X6:AA6"/>
    <mergeCell ref="AB6:AE6"/>
    <mergeCell ref="AF6:AI6"/>
    <mergeCell ref="AJ6:AN6"/>
    <mergeCell ref="AO6:AR6"/>
    <mergeCell ref="AS6:AW6"/>
    <mergeCell ref="AX6:BA6"/>
    <mergeCell ref="B7:BA7"/>
    <mergeCell ref="B8:B9"/>
    <mergeCell ref="C8:C9"/>
    <mergeCell ref="D8:D9"/>
    <mergeCell ref="E8:E9"/>
    <mergeCell ref="F8:F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AW8:AW9"/>
    <mergeCell ref="AX8:AX9"/>
    <mergeCell ref="AY8:AY9"/>
    <mergeCell ref="AZ8:AZ9"/>
    <mergeCell ref="BA8:BA9"/>
    <mergeCell ref="A15:BA15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AE17:AH17"/>
    <mergeCell ref="AI17:AL17"/>
    <mergeCell ref="AM17:AQ17"/>
    <mergeCell ref="AR17:AV17"/>
    <mergeCell ref="AW17:BA17"/>
    <mergeCell ref="A19:AZ19"/>
    <mergeCell ref="A17:E17"/>
    <mergeCell ref="F17:J17"/>
    <mergeCell ref="K17:O17"/>
    <mergeCell ref="P17:T17"/>
    <mergeCell ref="U17:Z17"/>
    <mergeCell ref="AA17:AD17"/>
    <mergeCell ref="X23:AA23"/>
    <mergeCell ref="AB23:AE23"/>
    <mergeCell ref="D21:E22"/>
    <mergeCell ref="AR21:AU21"/>
    <mergeCell ref="AV21:AY21"/>
    <mergeCell ref="F22:H22"/>
    <mergeCell ref="I22:K22"/>
    <mergeCell ref="P22:S22"/>
    <mergeCell ref="T22:W22"/>
    <mergeCell ref="X22:AA22"/>
    <mergeCell ref="AB22:AE22"/>
    <mergeCell ref="AF22:AI22"/>
    <mergeCell ref="AJ22:AM22"/>
    <mergeCell ref="F21:K21"/>
    <mergeCell ref="L21:O22"/>
    <mergeCell ref="P21:AI21"/>
    <mergeCell ref="AJ21:AM21"/>
    <mergeCell ref="AN21:AQ22"/>
    <mergeCell ref="AR22:AU22"/>
    <mergeCell ref="AV22:AY22"/>
    <mergeCell ref="T24:W24"/>
    <mergeCell ref="X24:AA24"/>
    <mergeCell ref="AB24:AE24"/>
    <mergeCell ref="AF23:AI23"/>
    <mergeCell ref="AJ23:AM23"/>
    <mergeCell ref="AN23:AQ23"/>
    <mergeCell ref="AR23:AU23"/>
    <mergeCell ref="AV23:AY23"/>
    <mergeCell ref="D24:E24"/>
    <mergeCell ref="F24:H24"/>
    <mergeCell ref="I24:K24"/>
    <mergeCell ref="L24:O24"/>
    <mergeCell ref="P24:S24"/>
    <mergeCell ref="AR24:AU24"/>
    <mergeCell ref="AV24:AY24"/>
    <mergeCell ref="AF24:AI24"/>
    <mergeCell ref="AJ24:AM24"/>
    <mergeCell ref="AN24:AQ24"/>
    <mergeCell ref="D23:E23"/>
    <mergeCell ref="F23:H23"/>
    <mergeCell ref="I23:K23"/>
    <mergeCell ref="L23:O23"/>
    <mergeCell ref="P23:S23"/>
    <mergeCell ref="T23:W23"/>
    <mergeCell ref="AF25:AI25"/>
    <mergeCell ref="AJ25:AM25"/>
    <mergeCell ref="AN25:AQ25"/>
    <mergeCell ref="AR25:AU25"/>
    <mergeCell ref="AV25:AY25"/>
    <mergeCell ref="D26:E26"/>
    <mergeCell ref="F26:H26"/>
    <mergeCell ref="I26:K26"/>
    <mergeCell ref="L26:O26"/>
    <mergeCell ref="P26:S26"/>
    <mergeCell ref="D25:E25"/>
    <mergeCell ref="F25:H25"/>
    <mergeCell ref="I25:K25"/>
    <mergeCell ref="L25:O25"/>
    <mergeCell ref="P25:S25"/>
    <mergeCell ref="T25:W25"/>
    <mergeCell ref="X25:AA25"/>
    <mergeCell ref="AB25:AE25"/>
    <mergeCell ref="AF27:AI27"/>
    <mergeCell ref="AJ27:AM27"/>
    <mergeCell ref="AN27:AQ27"/>
    <mergeCell ref="AR27:AU27"/>
    <mergeCell ref="AV27:AY27"/>
    <mergeCell ref="A28:B28"/>
    <mergeCell ref="AR26:AU26"/>
    <mergeCell ref="AV26:AY26"/>
    <mergeCell ref="D27:E27"/>
    <mergeCell ref="F27:H27"/>
    <mergeCell ref="I27:K27"/>
    <mergeCell ref="L27:O27"/>
    <mergeCell ref="P27:S27"/>
    <mergeCell ref="T27:W27"/>
    <mergeCell ref="X27:AA27"/>
    <mergeCell ref="AB27:AE27"/>
    <mergeCell ref="T26:W26"/>
    <mergeCell ref="X26:AA26"/>
    <mergeCell ref="AB26:AE26"/>
    <mergeCell ref="AF26:AI26"/>
    <mergeCell ref="AJ26:AM26"/>
    <mergeCell ref="AN26:AQ26"/>
  </mergeCells>
  <pageMargins left="0.19685039370078741" right="0.31496062992125984" top="0.74803149606299213" bottom="0.74803149606299213" header="0.31496062992125984" footer="0.31496062992125984"/>
  <pageSetup paperSize="9" scale="54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70" zoomScaleSheetLayoutView="70" workbookViewId="0">
      <selection activeCell="M9" sqref="M9:N9"/>
    </sheetView>
  </sheetViews>
  <sheetFormatPr defaultRowHeight="12.75"/>
  <cols>
    <col min="1" max="1" width="35.28515625" customWidth="1"/>
    <col min="2" max="2" width="10.5703125" customWidth="1"/>
    <col min="3" max="3" width="8.7109375" customWidth="1"/>
    <col min="4" max="4" width="8" customWidth="1"/>
    <col min="6" max="6" width="9.85546875" customWidth="1"/>
    <col min="7" max="7" width="7.7109375" customWidth="1"/>
    <col min="8" max="8" width="7.42578125" customWidth="1"/>
    <col min="9" max="9" width="10.28515625" customWidth="1"/>
    <col min="10" max="10" width="12" customWidth="1"/>
  </cols>
  <sheetData>
    <row r="1" spans="1:15" ht="18">
      <c r="A1" s="215" t="s">
        <v>258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2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0"/>
    </row>
    <row r="3" spans="1: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218"/>
      <c r="B4" s="218"/>
      <c r="C4" s="218"/>
      <c r="D4" s="89"/>
      <c r="E4" s="91"/>
      <c r="F4" s="92"/>
      <c r="G4" s="91"/>
      <c r="H4" s="91"/>
      <c r="I4" s="91"/>
      <c r="J4" s="92"/>
      <c r="K4" s="221"/>
      <c r="L4" s="222" t="s">
        <v>243</v>
      </c>
      <c r="M4" s="223"/>
      <c r="N4" s="222"/>
      <c r="O4" s="10"/>
    </row>
    <row r="5" spans="1:15" ht="15.75" customHeight="1">
      <c r="A5" s="219"/>
      <c r="B5" s="219"/>
      <c r="C5" s="94"/>
      <c r="D5" s="95"/>
      <c r="E5" s="219"/>
      <c r="F5" s="219"/>
      <c r="G5" s="94"/>
      <c r="H5" s="94"/>
      <c r="I5" s="220"/>
      <c r="J5" s="220"/>
      <c r="K5" s="221"/>
      <c r="L5" s="224" t="s">
        <v>259</v>
      </c>
      <c r="M5" s="224"/>
      <c r="N5" s="224"/>
      <c r="O5" s="10"/>
    </row>
    <row r="6" spans="1:15" ht="61.5" customHeight="1">
      <c r="A6" s="219"/>
      <c r="B6" s="219"/>
      <c r="C6" s="94"/>
      <c r="D6" s="95"/>
      <c r="E6" s="219"/>
      <c r="F6" s="219"/>
      <c r="G6" s="94"/>
      <c r="H6" s="94"/>
      <c r="I6" s="220"/>
      <c r="J6" s="220"/>
      <c r="K6" s="225"/>
      <c r="L6" s="224"/>
      <c r="M6" s="224"/>
      <c r="N6" s="224"/>
      <c r="O6" s="10"/>
    </row>
    <row r="7" spans="1:15" ht="18" customHeight="1">
      <c r="A7" s="89"/>
      <c r="B7" s="89"/>
      <c r="C7" s="89"/>
      <c r="D7" s="89"/>
      <c r="E7" s="89"/>
      <c r="F7" s="92"/>
      <c r="G7" s="89"/>
      <c r="H7" s="89"/>
      <c r="I7" s="89"/>
      <c r="J7" s="92"/>
      <c r="K7" s="221"/>
      <c r="L7" s="226" t="s">
        <v>260</v>
      </c>
      <c r="M7" s="223"/>
      <c r="N7" s="226"/>
      <c r="O7" s="10"/>
    </row>
    <row r="8" spans="1:15" ht="15" customHeight="1">
      <c r="A8" s="214"/>
      <c r="B8" s="214"/>
      <c r="C8" s="89"/>
      <c r="D8" s="89"/>
      <c r="E8" s="89"/>
      <c r="F8" s="89"/>
      <c r="G8" s="89"/>
      <c r="H8" s="89"/>
      <c r="I8" s="89"/>
      <c r="J8" s="89"/>
      <c r="K8" s="227"/>
      <c r="L8" s="227" t="s">
        <v>33</v>
      </c>
      <c r="M8" s="227"/>
      <c r="N8" s="227"/>
      <c r="O8" s="10"/>
    </row>
    <row r="9" spans="1:15" ht="1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228"/>
      <c r="L9" s="229" t="s">
        <v>263</v>
      </c>
      <c r="M9" s="229"/>
      <c r="N9" s="229">
        <v>17</v>
      </c>
      <c r="O9" s="10"/>
    </row>
    <row r="10" spans="1:15" ht="15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0"/>
    </row>
    <row r="11" spans="1:15" ht="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10"/>
    </row>
    <row r="12" spans="1:15" ht="20.25">
      <c r="A12" s="216" t="s">
        <v>257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10"/>
    </row>
    <row r="13" spans="1:15" ht="13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10"/>
    </row>
    <row r="14" spans="1:15" ht="20.25">
      <c r="A14" s="216" t="s">
        <v>244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10"/>
    </row>
    <row r="15" spans="1:15" ht="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10"/>
    </row>
    <row r="16" spans="1:15" ht="15.75">
      <c r="A16" s="93" t="s">
        <v>245</v>
      </c>
      <c r="B16" s="98"/>
      <c r="C16" s="98"/>
      <c r="D16" s="98"/>
      <c r="E16" s="99" t="s">
        <v>246</v>
      </c>
      <c r="F16" s="100"/>
      <c r="G16" s="100"/>
      <c r="H16" s="100"/>
      <c r="I16" s="101"/>
      <c r="J16" s="101"/>
      <c r="K16" s="102"/>
      <c r="L16" s="102"/>
      <c r="M16" s="102"/>
      <c r="N16" s="102"/>
      <c r="O16" s="10"/>
    </row>
    <row r="17" spans="1:15" ht="15">
      <c r="A17" s="101"/>
      <c r="B17" s="102"/>
      <c r="C17" s="102"/>
      <c r="D17" s="102"/>
      <c r="E17" s="89"/>
      <c r="F17" s="102"/>
      <c r="G17" s="89"/>
      <c r="H17" s="102"/>
      <c r="I17" s="102"/>
      <c r="J17" s="102"/>
      <c r="K17" s="102"/>
      <c r="L17" s="102"/>
      <c r="M17" s="102"/>
      <c r="N17" s="102"/>
      <c r="O17" s="10"/>
    </row>
    <row r="18" spans="1:15" ht="15.75">
      <c r="A18" s="103" t="s">
        <v>247</v>
      </c>
      <c r="B18" s="104"/>
      <c r="C18" s="217" t="s">
        <v>248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</row>
    <row r="19" spans="1:15" ht="15.75">
      <c r="A19" s="104"/>
      <c r="B19" s="104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5">
      <c r="A20" s="101"/>
      <c r="B20" s="102"/>
      <c r="C20" s="89"/>
      <c r="D20" s="102"/>
      <c r="E20" s="101"/>
      <c r="F20" s="102"/>
      <c r="G20" s="102"/>
      <c r="H20" s="102"/>
      <c r="I20" s="102"/>
      <c r="J20" s="102"/>
      <c r="K20" s="102"/>
      <c r="L20" s="102"/>
      <c r="M20" s="102"/>
      <c r="N20" s="102"/>
      <c r="O20" s="10"/>
    </row>
    <row r="21" spans="1:15" ht="15.75">
      <c r="A21" s="93" t="s">
        <v>249</v>
      </c>
      <c r="B21" s="93"/>
      <c r="C21" s="213" t="s">
        <v>250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ht="15">
      <c r="A22" s="101"/>
      <c r="B22" s="10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ht="15">
      <c r="A23" s="101"/>
      <c r="B23" s="102"/>
      <c r="C23" s="89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"/>
    </row>
    <row r="24" spans="1:15" ht="15.75">
      <c r="A24" s="93" t="s">
        <v>251</v>
      </c>
      <c r="B24" s="97"/>
      <c r="C24" s="105" t="s">
        <v>256</v>
      </c>
      <c r="D24" s="105"/>
      <c r="E24" s="105"/>
      <c r="F24" s="105"/>
      <c r="G24" s="101"/>
      <c r="H24" s="102"/>
      <c r="I24" s="102"/>
      <c r="J24" s="102"/>
      <c r="K24" s="102"/>
      <c r="L24" s="102"/>
      <c r="M24" s="102"/>
      <c r="N24" s="102"/>
      <c r="O24" s="10"/>
    </row>
    <row r="25" spans="1:15" ht="1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"/>
    </row>
    <row r="26" spans="1:15" ht="15.75">
      <c r="A26" s="93" t="s">
        <v>252</v>
      </c>
      <c r="B26" s="93"/>
      <c r="C26" s="105" t="s">
        <v>253</v>
      </c>
      <c r="D26" s="93"/>
      <c r="E26" s="10"/>
      <c r="F26" s="106"/>
      <c r="G26" s="106"/>
      <c r="H26" s="107"/>
      <c r="I26" s="108"/>
      <c r="J26" s="101"/>
      <c r="K26" s="102"/>
      <c r="L26" s="102"/>
      <c r="M26" s="102"/>
      <c r="N26" s="102"/>
      <c r="O26" s="10"/>
    </row>
    <row r="27" spans="1:15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"/>
    </row>
    <row r="28" spans="1:15" ht="15.75">
      <c r="A28" s="93" t="s">
        <v>254</v>
      </c>
      <c r="B28" s="97"/>
      <c r="C28" s="10"/>
      <c r="D28" s="99" t="s">
        <v>255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"/>
    </row>
    <row r="29" spans="1:15" ht="1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"/>
    </row>
    <row r="30" spans="1:15">
      <c r="A30" s="10"/>
      <c r="B30" s="10"/>
      <c r="C30" s="10"/>
      <c r="D30" s="10"/>
      <c r="E30" s="10"/>
      <c r="F30" s="10"/>
      <c r="G30" s="10"/>
      <c r="H30" s="10"/>
      <c r="I30" s="89"/>
      <c r="J30" s="89"/>
      <c r="K30" s="89"/>
      <c r="L30" s="89"/>
      <c r="M30" s="89"/>
      <c r="N30" s="89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10"/>
      <c r="B33" s="89"/>
      <c r="C33" s="89"/>
      <c r="D33" s="101"/>
      <c r="E33" s="89"/>
      <c r="F33" s="89"/>
      <c r="G33" s="89"/>
      <c r="H33" s="89"/>
      <c r="I33" s="10"/>
      <c r="J33" s="10"/>
      <c r="K33" s="10"/>
      <c r="L33" s="10"/>
      <c r="M33" s="10"/>
      <c r="N33" s="10"/>
      <c r="O33" s="10"/>
    </row>
  </sheetData>
  <mergeCells count="11">
    <mergeCell ref="C21:O22"/>
    <mergeCell ref="A8:B8"/>
    <mergeCell ref="A1:O1"/>
    <mergeCell ref="A12:N12"/>
    <mergeCell ref="A14:N14"/>
    <mergeCell ref="C18:O19"/>
    <mergeCell ref="A4:C4"/>
    <mergeCell ref="A5:B6"/>
    <mergeCell ref="E5:F6"/>
    <mergeCell ref="I5:J6"/>
    <mergeCell ref="L5:N6"/>
  </mergeCells>
  <pageMargins left="0.70866141732283472" right="0.31496062992125984" top="0.55118110236220474" bottom="0.35433070866141736" header="0.31496062992125984" footer="0.31496062992125984"/>
  <pageSetup paperSize="9" scale="80" orientation="landscape" verticalDpi="1200" r:id="rId1"/>
  <rowBreaks count="1" manualBreakCount="1">
    <brk id="31" max="28" man="1"/>
  </rowBreaks>
  <colBreaks count="1" manualBreakCount="1">
    <brk id="15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уч.план</vt:lpstr>
      <vt:lpstr>график</vt:lpstr>
      <vt:lpstr>тит.лист</vt:lpstr>
      <vt:lpstr>тит.лист!Область_печати</vt:lpstr>
      <vt:lpstr>уч.план!Область_печати</vt:lpstr>
    </vt:vector>
  </TitlesOfParts>
  <Company>РУМО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Мадина</cp:lastModifiedBy>
  <cp:lastPrinted>2018-01-23T08:44:49Z</cp:lastPrinted>
  <dcterms:created xsi:type="dcterms:W3CDTF">2000-07-27T10:12:48Z</dcterms:created>
  <dcterms:modified xsi:type="dcterms:W3CDTF">2018-01-23T08:46:05Z</dcterms:modified>
</cp:coreProperties>
</file>